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30" yWindow="65236" windowWidth="11355" windowHeight="6255" tabRatio="700" activeTab="2"/>
  </bookViews>
  <sheets>
    <sheet name="budynki" sheetId="1" r:id="rId1"/>
    <sheet name="elektronika" sheetId="2" r:id="rId2"/>
    <sheet name="auta" sheetId="3" r:id="rId3"/>
    <sheet name="środki trwałe" sheetId="4" r:id="rId4"/>
    <sheet name="SZKODOWOŚĆ" sheetId="5" r:id="rId5"/>
  </sheets>
  <definedNames>
    <definedName name="_xlnm.Print_Area" localSheetId="2">'auta'!$A$1:$O$31</definedName>
    <definedName name="_xlnm.Print_Area" localSheetId="0">'budynki'!$A$1:$J$85</definedName>
    <definedName name="_xlnm.Print_Area" localSheetId="1">'elektronika'!$A$1:$D$117</definedName>
    <definedName name="_xlnm.Print_Area" localSheetId="3">'środki trwałe'!$A$1:$G$12</definedName>
  </definedNames>
  <calcPr fullCalcOnLoad="1"/>
</workbook>
</file>

<file path=xl/sharedStrings.xml><?xml version="1.0" encoding="utf-8"?>
<sst xmlns="http://schemas.openxmlformats.org/spreadsheetml/2006/main" count="601" uniqueCount="348">
  <si>
    <t>lp.</t>
  </si>
  <si>
    <t>rok budowy</t>
  </si>
  <si>
    <t>wartość (początkowa)</t>
  </si>
  <si>
    <t>nazwa środka trwałego</t>
  </si>
  <si>
    <t>rok produkcji</t>
  </si>
  <si>
    <t>lp</t>
  </si>
  <si>
    <t>Lp.</t>
  </si>
  <si>
    <t>Marka</t>
  </si>
  <si>
    <t>Nr podw./ nadw.</t>
  </si>
  <si>
    <t>Nr rej.</t>
  </si>
  <si>
    <t>Poj.</t>
  </si>
  <si>
    <t>Od</t>
  </si>
  <si>
    <t>Do</t>
  </si>
  <si>
    <t>lokalizacja (adres)</t>
  </si>
  <si>
    <t>Dane pojazdów</t>
  </si>
  <si>
    <t>Łącznie</t>
  </si>
  <si>
    <t>1.</t>
  </si>
  <si>
    <t xml:space="preserve">wartość początkowa (księgowa brutto)             </t>
  </si>
  <si>
    <t>Załącznik nr 3</t>
  </si>
  <si>
    <t>Typ, model</t>
  </si>
  <si>
    <t>Ilość miejsc / ładowność</t>
  </si>
  <si>
    <t>Rok prod.</t>
  </si>
  <si>
    <t>Rodzaj pojazdu</t>
  </si>
  <si>
    <t>Załącznik nr 2</t>
  </si>
  <si>
    <t>Wykaz sprzętu elektronicznego stacjonarnego</t>
  </si>
  <si>
    <t>nazwa budynku / budowli</t>
  </si>
  <si>
    <t xml:space="preserve">zabezpieczenia                                       (znane zabiezpieczenia p-poż                                     i przeciw kradzieżowe)                                     </t>
  </si>
  <si>
    <t>2.</t>
  </si>
  <si>
    <t>3.</t>
  </si>
  <si>
    <t>4.</t>
  </si>
  <si>
    <t xml:space="preserve">Okres ubezpieczenia AC i KR </t>
  </si>
  <si>
    <t>5.</t>
  </si>
  <si>
    <t>6.</t>
  </si>
  <si>
    <t>7.</t>
  </si>
  <si>
    <t>Wykaz sprzętu elektronicznego przenośnego</t>
  </si>
  <si>
    <t>DATA I REJESTRACJI</t>
  </si>
  <si>
    <t>wartość odtworzeniowa</t>
  </si>
  <si>
    <t>Urząd Gminy</t>
  </si>
  <si>
    <t>1. Urząd Gminy</t>
  </si>
  <si>
    <t xml:space="preserve"> </t>
  </si>
  <si>
    <t xml:space="preserve">1. </t>
  </si>
  <si>
    <t>Nazwa jednostki</t>
  </si>
  <si>
    <t>środki trwałe,wyposażenie</t>
  </si>
  <si>
    <t>zbiory biblioteczne</t>
  </si>
  <si>
    <t>Okres ubezpieczenia OC</t>
  </si>
  <si>
    <t>konstrukcja</t>
  </si>
  <si>
    <r>
      <t xml:space="preserve">powierzchnia (m </t>
    </r>
    <r>
      <rPr>
        <b/>
        <sz val="10"/>
        <color indexed="9"/>
        <rFont val="Arial"/>
        <family val="2"/>
      </rPr>
      <t>²</t>
    </r>
    <r>
      <rPr>
        <b/>
        <sz val="10"/>
        <color indexed="9"/>
        <rFont val="Verdana"/>
        <family val="2"/>
      </rPr>
      <t>)</t>
    </r>
  </si>
  <si>
    <t>Publiczne Gimnazjum w Inowłodzu</t>
  </si>
  <si>
    <t>budynek główny</t>
  </si>
  <si>
    <t>alarm,dozór agencji ochrony całodobowy, hydranty-7 szt, gaśnice proszkowe-8szt.</t>
  </si>
  <si>
    <t>2. Publiczne Gimnazjum w Inowłodzu</t>
  </si>
  <si>
    <t xml:space="preserve">telefon - fax </t>
  </si>
  <si>
    <t>Aparat Foto Canon</t>
  </si>
  <si>
    <t>Publiczna Szkoła Podstawowa w Brzustowie</t>
  </si>
  <si>
    <t>4. Szkoła Podstawowa w Brzustowie</t>
  </si>
  <si>
    <t>TV LCD Samsung LE32B350 32"</t>
  </si>
  <si>
    <t>budynek szkolny</t>
  </si>
  <si>
    <t>5. Szkoła Podstawowa Inowłódź</t>
  </si>
  <si>
    <t>Mobilna tablica interaktywna</t>
  </si>
  <si>
    <t>Szkoła Podstawowa w Brzustowie</t>
  </si>
  <si>
    <t>Gminny Ośrodek Pomocy Społecznej</t>
  </si>
  <si>
    <t>6. Gminny Ośrodek Pomocy Społecznej</t>
  </si>
  <si>
    <t>szkoła</t>
  </si>
  <si>
    <t>Królowa Wola 77</t>
  </si>
  <si>
    <t>gaśnice-9 szt, koce przeciwpożarowe, hydrant, alarm w pracowni komputerowej, dozór</t>
  </si>
  <si>
    <t>konstrukcja murowana, drewniana, pokrycie dachu-papa</t>
  </si>
  <si>
    <t>Zestaw komputerowy PC:HP6005P AXB26 250G 3.0G PC</t>
  </si>
  <si>
    <t>Urządzenie wielofunkcyjne HP Officejet 8500A Plus WiFi, Tusz HP</t>
  </si>
  <si>
    <t>Drukarka wielofunkcyjna laserowa kolor Samsung CLX - 3185</t>
  </si>
  <si>
    <t>Aparat cyfrowy BenQ E1465, 14MP, Super Makro, 4XZOOM</t>
  </si>
  <si>
    <t>budynek murowany, cegła,pokrycie dachu-papa</t>
  </si>
  <si>
    <t>hydranty 2 szt, gaśnice 6 szt, agencja ochrony mienia,alarm</t>
  </si>
  <si>
    <t>brak</t>
  </si>
  <si>
    <t>alarm antywłamaniowy, kraty w oknach</t>
  </si>
  <si>
    <t>budynek murowany,parterowy, pokryty blachą trapezową</t>
  </si>
  <si>
    <t>pokrycie dachu - blacha, konstrukcja murowana, drewniana; budynek przedwojenny</t>
  </si>
  <si>
    <t>Budynek mieszkalny</t>
  </si>
  <si>
    <t>Budynek gospodarczy</t>
  </si>
  <si>
    <t>pokrycie dachu: papa</t>
  </si>
  <si>
    <t>gaśnica</t>
  </si>
  <si>
    <t>Konewka 1</t>
  </si>
  <si>
    <t>pokrycie dachu: dachówka</t>
  </si>
  <si>
    <t>Konewka 6</t>
  </si>
  <si>
    <t>Konewka 7</t>
  </si>
  <si>
    <t>Królowa Wola</t>
  </si>
  <si>
    <t>dachówka/papa</t>
  </si>
  <si>
    <t>blacha</t>
  </si>
  <si>
    <t>Królowa Wola 76</t>
  </si>
  <si>
    <t>Królowa Wola 78</t>
  </si>
  <si>
    <t>Spała, ul. Hubala 10</t>
  </si>
  <si>
    <t>papa</t>
  </si>
  <si>
    <t>Świetlica OSP</t>
  </si>
  <si>
    <t xml:space="preserve">Świetlica  </t>
  </si>
  <si>
    <t>Szkolno-usługowy</t>
  </si>
  <si>
    <t>Spała, ul. Hubala 8</t>
  </si>
  <si>
    <t>1901/1920</t>
  </si>
  <si>
    <t>Spała, ul. Wojciechowskiego</t>
  </si>
  <si>
    <t>1901-1920</t>
  </si>
  <si>
    <t>Spała</t>
  </si>
  <si>
    <t>Inowłódz, ul. Tuwima 4</t>
  </si>
  <si>
    <t>centrala alarmowa, system telewizji dozorowej, system sygnalizacji zagrożenia pożarowego</t>
  </si>
  <si>
    <t>blacha, stropodach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</si>
  <si>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</si>
  <si>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</si>
  <si>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</si>
  <si>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</si>
  <si>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</si>
  <si>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</si>
  <si>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</si>
  <si>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</si>
  <si>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</si>
  <si>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</si>
  <si>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</si>
  <si>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</si>
  <si>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</si>
  <si>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</si>
  <si>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</si>
  <si>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</si>
  <si>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Zestaw komputerowy - Celeron Dual Core E1600</t>
  </si>
  <si>
    <t>komputer DELL+monitor LCD</t>
  </si>
  <si>
    <t>komputer Dell OPTI PLEX GX745</t>
  </si>
  <si>
    <t>skaner CANON LIDE 700</t>
  </si>
  <si>
    <t>Mercedes-Benz</t>
  </si>
  <si>
    <t>ATEGO 1529AF</t>
  </si>
  <si>
    <t>WDB9763741L548589</t>
  </si>
  <si>
    <t>ETM 42T6</t>
  </si>
  <si>
    <t>POŻARNICZY</t>
  </si>
  <si>
    <t>08.08.2011</t>
  </si>
  <si>
    <t>A266H</t>
  </si>
  <si>
    <t>ETM 09SY</t>
  </si>
  <si>
    <t>10.04.1985</t>
  </si>
  <si>
    <t>DAF</t>
  </si>
  <si>
    <t>FA 1600DT</t>
  </si>
  <si>
    <t>ETM 18LC</t>
  </si>
  <si>
    <t>20.07.1978</t>
  </si>
  <si>
    <t>JELCZ</t>
  </si>
  <si>
    <t>ETM L315</t>
  </si>
  <si>
    <t>02.04.1993</t>
  </si>
  <si>
    <t>STAR</t>
  </si>
  <si>
    <t>P244L10785</t>
  </si>
  <si>
    <t>11.11.1987</t>
  </si>
  <si>
    <t>VOLKSWAGEN</t>
  </si>
  <si>
    <t>WV2ZZZ70ZPH128199</t>
  </si>
  <si>
    <t>TRANSPORTER T4</t>
  </si>
  <si>
    <t>02.09.1993</t>
  </si>
  <si>
    <t>kraty w oknach gabinetu dyrektora, kraty w pomieszczeniach gospodarczych, drzwi Sali komputerowej zamykane na kłódkę, piorunochron na budynku szkoły, koce gasnicze, gasnice, hydrant, łopaty, piasek</t>
  </si>
  <si>
    <t>Brzustów 1</t>
  </si>
  <si>
    <t>fundamenty-ławy betonowe, ściany-cegła pełna parter, cegła dziurawka piętro i ścianki działowe, strpy WZ-3, schody żelbetonowe, dach płaski z płyt prefabrykowanych kryty papą bitumiczną na lepiku</t>
  </si>
  <si>
    <t>hydroformia</t>
  </si>
  <si>
    <t>Teofilów</t>
  </si>
  <si>
    <t>Brzóstów</t>
  </si>
  <si>
    <t>Konewka</t>
  </si>
  <si>
    <t>oszczyszczalnia</t>
  </si>
  <si>
    <t>budynek magazynowo-biurowy</t>
  </si>
  <si>
    <t>inf UG</t>
  </si>
  <si>
    <t>gaśnice, kraty w oknach</t>
  </si>
  <si>
    <t>8. Zakład Usług Komunalnych</t>
  </si>
  <si>
    <t>Zakład Usług Komunalnych</t>
  </si>
  <si>
    <t>zestaw komputerowy 4 szt</t>
  </si>
  <si>
    <t>OPEL</t>
  </si>
  <si>
    <t>Ośrodek Zdrowia</t>
  </si>
  <si>
    <t>siedziba ZUKu</t>
  </si>
  <si>
    <t>inform. Z UG</t>
  </si>
  <si>
    <t>ul. Spalska 2, Inowłódz</t>
  </si>
  <si>
    <t>część budynku C należącego do Urzędu Gminy</t>
  </si>
  <si>
    <t>Sposób obliczenia wartości odtworzeniowej = budynki administracyjne, budynki szkolne, hale sportowe - 4 690,00 zł/m2, budynki mieszkalne - 3 750,00 zł /m2, świetlice, remizy OSP - 2 820,00 zł/m2, budynki gospodarcze - 1880,00 zł/m2</t>
  </si>
  <si>
    <t>Publiczna Szkoła Podstawowa im. J. Tuwima Inowłódz</t>
  </si>
  <si>
    <t>ilość pracowników: 16</t>
  </si>
  <si>
    <t>Spalska 5, 97-215 Inowłódz</t>
  </si>
  <si>
    <t>5. Szkoła Podstawowa im. J. Tuwima Inowłódz</t>
  </si>
  <si>
    <t>Szkoła Podstawowa im. J. Tuwima Inowłódz</t>
  </si>
  <si>
    <t>ilość pracowników: 12</t>
  </si>
  <si>
    <t>FSC.STARACHOWICE</t>
  </si>
  <si>
    <t>OSP Inowłódz</t>
  </si>
  <si>
    <t>ETM 1AE8</t>
  </si>
  <si>
    <t>Załącznik nr 4</t>
  </si>
  <si>
    <t>Liciążna 57a</t>
  </si>
  <si>
    <t xml:space="preserve">Liciążna 57 </t>
  </si>
  <si>
    <t>Budynek B</t>
  </si>
  <si>
    <t>Budynek C</t>
  </si>
  <si>
    <t>Budynek A (UG Inowłódz)</t>
  </si>
  <si>
    <t>budynek administracyjny 45%, garaże 55%</t>
  </si>
  <si>
    <t>24.</t>
  </si>
  <si>
    <t>25.</t>
  </si>
  <si>
    <t>osobowy</t>
  </si>
  <si>
    <t>Combo-C-BE11 1A05LHABA5</t>
  </si>
  <si>
    <t>W0L0XF0653053196</t>
  </si>
  <si>
    <t>ETM 91ME</t>
  </si>
  <si>
    <t>27.07.2005</t>
  </si>
  <si>
    <t>ETM 51PU</t>
  </si>
  <si>
    <t>ul. Zamkowa 7, Inowłódz</t>
  </si>
  <si>
    <t>stropodach</t>
  </si>
  <si>
    <t>sprzęt p.poż</t>
  </si>
  <si>
    <t>Zamek (budynk - odbudowane ruiny zamku)</t>
  </si>
  <si>
    <t>Zamek - instalacja węzła pomp ciepła</t>
  </si>
  <si>
    <t>Zamek - instalacja wentylacji mechanicznej</t>
  </si>
  <si>
    <t>Zamek - dźwig osobowy (winda)</t>
  </si>
  <si>
    <t>sieci wodno-kanalizacyjne</t>
  </si>
  <si>
    <t>drogi i chodniki oraz elementy infrastruktury drogowej</t>
  </si>
  <si>
    <t>Zestaw komputerowy  Typ A z oprogramowaniem DELL Optiplex 780MT + LCD 1 szt.</t>
  </si>
  <si>
    <t>Zestaw komputerowy  Typ B z oprogramowaniem DELL Optiplex 780DT + LCD 1 szt.</t>
  </si>
  <si>
    <t>Drukarka laserowa Kyocera 1300DN 3 szt.</t>
  </si>
  <si>
    <t>Urządzenie wielofunkcyjne Kyocera 1128MFP 2 szt.</t>
  </si>
  <si>
    <t>Skaner EPSON GT-S50N 1 szt.</t>
  </si>
  <si>
    <t>Infokiosk zewnętrzny</t>
  </si>
  <si>
    <t>Wzmacniacz radiowęzłowy SE-2180B</t>
  </si>
  <si>
    <t>Mikrofon pojemnościowy MS-158</t>
  </si>
  <si>
    <t>Mikrofon dynamiczny Shure SM-58</t>
  </si>
  <si>
    <t>Kopiarka Canon IR 2520</t>
  </si>
  <si>
    <t>DADF AB1 IR 2520</t>
  </si>
  <si>
    <t>1. Urząd Gminy w Inowłodzu</t>
  </si>
  <si>
    <t>Ubezpieczony: OSP w Królowej Woli, Królowa Wola 88, 97-215 Inowłódz</t>
  </si>
  <si>
    <t>Ubezpieczony: OSP w Brzustowie, Brzustów 126A, 97-215 Inowłódz</t>
  </si>
  <si>
    <t>ETM 9CN2</t>
  </si>
  <si>
    <t>Załącznik nr 1</t>
  </si>
  <si>
    <t>Tablica Interwrite DualBoard 1279 - promo</t>
  </si>
  <si>
    <t>Projektor NEC V 230 X</t>
  </si>
  <si>
    <t>Tablet Lenovo K1</t>
  </si>
  <si>
    <t>Laptop Lenovo b570e</t>
  </si>
  <si>
    <t>Królowa Wola 89 (Dom Ludowy)</t>
  </si>
  <si>
    <t>Urząd Gminy - miejsce ubezpieczenia Szkoła Podstawowa im. Mościckiego w Królowej Woli</t>
  </si>
  <si>
    <t>7. Urząd Gminy - miejsce ubezpieczenia Szkoła Podstawowa im. Mościckiego w Królowej Woli</t>
  </si>
  <si>
    <t>ETM 8W72</t>
  </si>
  <si>
    <t>REMORK</t>
  </si>
  <si>
    <t>R075-R075.2</t>
  </si>
  <si>
    <t>SZ9R07502N9RE3552</t>
  </si>
  <si>
    <t>przyczepa lekka</t>
  </si>
  <si>
    <t>---</t>
  </si>
  <si>
    <t>28.08.2009</t>
  </si>
  <si>
    <t>NIEWIADÓW</t>
  </si>
  <si>
    <t>B750-6B-F1711V</t>
  </si>
  <si>
    <t>SWNB750006F022208</t>
  </si>
  <si>
    <t>28.08.2006</t>
  </si>
  <si>
    <t>SUJP325C0K0019502</t>
  </si>
  <si>
    <t>ETM 4LM6</t>
  </si>
  <si>
    <t>samochód ciężarowy asenizacyjny</t>
  </si>
  <si>
    <t>01.12.1989</t>
  </si>
  <si>
    <t>Laptop Lenovo</t>
  </si>
  <si>
    <t>Laptop HP</t>
  </si>
  <si>
    <t>Drukarka laserowa HP P3005DN</t>
  </si>
  <si>
    <t>Drukarka FS-1320D</t>
  </si>
  <si>
    <t>004</t>
  </si>
  <si>
    <t>komputer Optipex 780DT+ monitor Hundai X93SD</t>
  </si>
  <si>
    <t>komputer Optipex 780DT+ monitor DELLE 170S</t>
  </si>
  <si>
    <t>FIREwall</t>
  </si>
  <si>
    <t>urządzenie do backupu typ B(strimer tasmowy)</t>
  </si>
  <si>
    <t>przełącznik dostępowy switch 24x10/100</t>
  </si>
  <si>
    <t>urządzenie Wielofunkcyjne 1128MFP</t>
  </si>
  <si>
    <t>serwer bazodanowy typ C+system operacyjny</t>
  </si>
  <si>
    <t>Plac zabaw Inowłódz osiedle "ZAMOŚCIE"</t>
  </si>
  <si>
    <t>Plac zabaw Spała</t>
  </si>
  <si>
    <t>Plac zabaw Inowłódz OSiR Tamka</t>
  </si>
  <si>
    <t>OSiR Tamka, Inowłódz</t>
  </si>
  <si>
    <t>osiedle "ZAMOŚCIE", Inowłódz</t>
  </si>
  <si>
    <t>Gminne Centrum Kultury</t>
  </si>
  <si>
    <t>1356-1370
modernizacja 2008-2012</t>
  </si>
  <si>
    <t>alarm antywłamaniowy</t>
  </si>
  <si>
    <t>3. Gminny Centrum Kultury</t>
  </si>
  <si>
    <t>Aparat NIKON D5100+ akcesoria</t>
  </si>
  <si>
    <t>Telewizor 50 cal LED Full HD</t>
  </si>
  <si>
    <t>Projektor rozdzielczość 1024x768 pikseli</t>
  </si>
  <si>
    <t>Ekran projekcyjny + uchwyt</t>
  </si>
  <si>
    <t>3. Gminne Centrum Kultury</t>
  </si>
  <si>
    <t>Pl. Kaziemierz Wielkiego 7, Inowłódz</t>
  </si>
  <si>
    <t>Spała, Mościckiego 15</t>
  </si>
  <si>
    <t>Spała, Piłsudskiego 6</t>
  </si>
  <si>
    <t>Spała, Piłsudskiego 4</t>
  </si>
  <si>
    <t>Spała, ul. Nadpiliczna 7</t>
  </si>
  <si>
    <t>Projektor NEC 59V</t>
  </si>
  <si>
    <t>Komputery stacjonarne</t>
  </si>
  <si>
    <t>26.</t>
  </si>
  <si>
    <t>27.</t>
  </si>
  <si>
    <t>28.</t>
  </si>
  <si>
    <t>29.</t>
  </si>
  <si>
    <t>Budynek świetlicy nr 1</t>
  </si>
  <si>
    <t>Budynek świetlicy nr 2</t>
  </si>
  <si>
    <t>Budynek hydroforni</t>
  </si>
  <si>
    <t>Budynek sołtysówki</t>
  </si>
  <si>
    <t>Zakościele</t>
  </si>
  <si>
    <t>ul. Spalska nr 4, Inowłódz</t>
  </si>
  <si>
    <t>dach kryty papą</t>
  </si>
  <si>
    <t>dach kryty blacho-dachówką</t>
  </si>
  <si>
    <t>03.07.2015 03.07.2016 03.07.2017</t>
  </si>
  <si>
    <t>02.07.2016 02.07.2017 02.07.2018</t>
  </si>
  <si>
    <t>01.07.2015 01.07.2016 01.07.2017</t>
  </si>
  <si>
    <t>30.06.2016 30.06.2017 30.06.2018</t>
  </si>
  <si>
    <t>13.07.2015 13.07.2016 13.07.2017</t>
  </si>
  <si>
    <t>12.07.2016 12.07.2017 12.07.2018</t>
  </si>
  <si>
    <t>29.07.2015 29.07.2016 29.07.2017</t>
  </si>
  <si>
    <t>08.12.2016 08.12.2017 08.12.2018</t>
  </si>
  <si>
    <t>28.07.2016 28.07.2017 28.07.2018</t>
  </si>
  <si>
    <t>11.09.2015 11.09.2016 11.09.2017</t>
  </si>
  <si>
    <t>10.09.2016 10.09.2017 10.09.2018</t>
  </si>
  <si>
    <t>29.08.2015 29.08.2016 29.08.2017</t>
  </si>
  <si>
    <t>28.08.2016 28.08.2017 28.08.2018</t>
  </si>
  <si>
    <t xml:space="preserve">09.12.2015 09.12.2016 09.12.2017            </t>
  </si>
  <si>
    <t>Suma ubezpieczenia (na aktualnie zawartej polisie)</t>
  </si>
  <si>
    <t>128 915,00 zł                                           (w tym wyposażenie dodatkowe - 33 800,00 zł)</t>
  </si>
  <si>
    <t>60 420,00 zł                                            (w tym wyposażenie dodatkowe - 1 500,00 zł)</t>
  </si>
  <si>
    <t>29 640,00 zł                                                    (w tym wyposażenie dodatkowe - 4 500,00 zł)</t>
  </si>
  <si>
    <t>Drukarka Konica Minolta Bizhyb C35P</t>
  </si>
  <si>
    <t xml:space="preserve">Notebook Lenovo Z500 </t>
  </si>
  <si>
    <t>kserokopiarka Bizhub 361</t>
  </si>
  <si>
    <t>Komputer Lenovo M58 QuadCore Q9400/4GB/160GB/DVD z oprogramowaniem i monitorem LCD 22" NEC EA221WM</t>
  </si>
  <si>
    <t>OKI C531dn - dupleks, karta sieciowa AK45046217</t>
  </si>
  <si>
    <t>10.08.2015 10.08.2016 10.08.2017</t>
  </si>
  <si>
    <t>09.08.2016 09.08.2017 09.08.2018</t>
  </si>
  <si>
    <t>01.01.2016 01.01.2017 01.01.2018</t>
  </si>
  <si>
    <t>31.12.2016 31.12.2017 31.12.2018</t>
  </si>
  <si>
    <t>05.01.2016 05.01.2017 05.01.2018</t>
  </si>
  <si>
    <t>04.01.2017 04.01.2018 04.01.2019</t>
  </si>
  <si>
    <t>23.06.2016 23.06.2017 23.06.2018</t>
  </si>
  <si>
    <t>22.06.2017 22.06.2018 22.06.2019</t>
  </si>
  <si>
    <t>03.02.2016 03.02.2017 03.02.2018</t>
  </si>
  <si>
    <t>02.02.2017 02.02.2018 02.02.2019</t>
  </si>
  <si>
    <t>L.P.</t>
  </si>
  <si>
    <t>Rodzaj szkody</t>
  </si>
  <si>
    <t>Przedmiot szkody/Opis</t>
  </si>
  <si>
    <t>Data szkody</t>
  </si>
  <si>
    <t>Kwota odszk.</t>
  </si>
  <si>
    <t xml:space="preserve">POŻAR BUDYNKU WIELORODZINNEGO </t>
  </si>
  <si>
    <t>23.02.13</t>
  </si>
  <si>
    <t>AKCJA RAT. - OBRAŻENIA CIAŁA</t>
  </si>
  <si>
    <t>09.06.14</t>
  </si>
  <si>
    <t>ilość pracowników: 5</t>
  </si>
  <si>
    <t>ilość pracowników: 17</t>
  </si>
  <si>
    <t>Ruiny Zamku Kazimierza Wielkiego w Inowłodzu - budynek należący do Urzędu Gminy poz. 22</t>
  </si>
  <si>
    <t>zd. Losowe</t>
  </si>
  <si>
    <t>NNW strażaków</t>
  </si>
  <si>
    <t>Rok</t>
  </si>
  <si>
    <t>Liczba szkód</t>
  </si>
  <si>
    <t>Suma wypłaconych odszkodowań</t>
  </si>
  <si>
    <t>ZESTAWIENIE SZKÓD 2013</t>
  </si>
  <si>
    <t>ZESTAWIENIE SZKÓD 2014</t>
  </si>
  <si>
    <t>Załącznik nr 5</t>
  </si>
  <si>
    <t>Zestawienie szkód Gminy Inowłódz w latach 2009 - 2015</t>
  </si>
  <si>
    <t>Jednostka / opis szkód</t>
  </si>
  <si>
    <r>
      <rPr>
        <b/>
        <sz val="10"/>
        <color indexed="8"/>
        <rFont val="Calibri Light"/>
        <family val="2"/>
      </rPr>
      <t>Urząd Gminy</t>
    </r>
    <r>
      <rPr>
        <sz val="10"/>
        <color indexed="8"/>
        <rFont val="Calibri Light"/>
        <family val="2"/>
      </rPr>
      <t xml:space="preserve"> - uszkodzona szyba przód samochodu OPEL COMBO TOUR</t>
    </r>
  </si>
  <si>
    <r>
      <t xml:space="preserve">Publiczna Szkoła Podstawowa Inowłódz - </t>
    </r>
    <r>
      <rPr>
        <sz val="10"/>
        <color indexed="8"/>
        <rFont val="Calibri Light"/>
        <family val="2"/>
      </rPr>
      <t xml:space="preserve">uszkodzenie telefonu i faksu podczas burzy  </t>
    </r>
  </si>
  <si>
    <t>-</t>
  </si>
  <si>
    <t>Projektor multimedialny NECV260</t>
  </si>
  <si>
    <t xml:space="preserve">telewizor LED LG </t>
  </si>
  <si>
    <t>Serwer HP ML 110G7</t>
  </si>
  <si>
    <t>Drukarka HP color LJ PRO 200</t>
  </si>
  <si>
    <t>kserokopiarka BIZHUB</t>
  </si>
  <si>
    <t>ilość pracowników: 28</t>
  </si>
  <si>
    <t>ilość pracowników: 10</t>
  </si>
  <si>
    <t>ilość pracowników: 13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</si>
</sst>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.00&quot; zł&quot;"/>
    <numFmt numFmtId="167" formatCode="#,##0.00\ [$zł-415];[Red]\-#,##0.00\ [$zł-415]"/>
    <numFmt numFmtId="168" formatCode="_-* #,##0.00\ [$zł-415]_-;\-* #,##0.00\ [$zł-415]_-;_-* &quot;-&quot;??\ [$zł-415]_-;_-@_-"/>
    <numFmt numFmtId="169" formatCode="#,##0.0\ &quot;zł&quot;"/>
    <numFmt numFmtId="170" formatCode="#,##0\ &quot;zł&quot;"/>
    <numFmt numFmtId="171" formatCode="_-* #,##0.0\ [$zł-415]_-;\-* #,##0.0\ [$zł-415]_-;_-* &quot;-&quot;??\ [$zł-415]_-;_-@_-"/>
    <numFmt numFmtId="172" formatCode="#,##0.0\ _z_ł"/>
    <numFmt numFmtId="173" formatCode="#,##0\ _z_ł"/>
    <numFmt numFmtId="174" formatCode="_-* #,##0.00&quot; zł&quot;_-;\-* #,##0.00&quot; zł&quot;_-;_-* \-??&quot; zł&quot;_-;_-@_-"/>
  </numFmts>
  <fonts count="10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u val="single"/>
      <sz val="10"/>
      <name val="Verdana"/>
      <family val="2"/>
    </font>
    <font>
      <b/>
      <u val="single"/>
      <sz val="10"/>
      <name val="Verdana"/>
      <family val="2"/>
    </font>
    <font>
      <b/>
      <sz val="10"/>
      <name val="Arial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Verdana"/>
      <family val="2"/>
    </font>
    <font>
      <b/>
      <i/>
      <u val="single"/>
      <sz val="10"/>
      <name val="Arial"/>
      <family val="2"/>
    </font>
    <font>
      <sz val="11"/>
      <name val="Arial"/>
      <family val="2"/>
    </font>
    <font>
      <sz val="11"/>
      <name val="Verdana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indexed="8"/>
      <name val="Calibri Light"/>
      <family val="2"/>
    </font>
    <font>
      <sz val="10"/>
      <color indexed="8"/>
      <name val="Calibri Light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10"/>
      <name val="Verdana"/>
      <family val="2"/>
    </font>
    <font>
      <b/>
      <u val="single"/>
      <sz val="10"/>
      <color indexed="10"/>
      <name val="Verdana"/>
      <family val="2"/>
    </font>
    <font>
      <b/>
      <i/>
      <u val="single"/>
      <sz val="10"/>
      <color indexed="10"/>
      <name val="Verdan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i/>
      <sz val="10"/>
      <color indexed="9"/>
      <name val="Verdana"/>
      <family val="2"/>
    </font>
    <font>
      <i/>
      <sz val="10"/>
      <color indexed="8"/>
      <name val="Verdana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i/>
      <u val="single"/>
      <sz val="10"/>
      <name val="Calibri"/>
      <family val="2"/>
    </font>
    <font>
      <strike/>
      <sz val="10"/>
      <color indexed="8"/>
      <name val="Arial"/>
      <family val="2"/>
    </font>
    <font>
      <b/>
      <u val="single"/>
      <sz val="10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0"/>
      <name val="Verdana"/>
      <family val="2"/>
    </font>
    <font>
      <sz val="10"/>
      <color theme="1"/>
      <name val="Arial"/>
      <family val="2"/>
    </font>
    <font>
      <b/>
      <sz val="10"/>
      <color rgb="FFFF0000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FF0000"/>
      <name val="Verdana"/>
      <family val="2"/>
    </font>
    <font>
      <b/>
      <u val="single"/>
      <sz val="10"/>
      <color rgb="FFFF0000"/>
      <name val="Verdana"/>
      <family val="2"/>
    </font>
    <font>
      <b/>
      <i/>
      <u val="single"/>
      <sz val="10"/>
      <color rgb="FFFF0000"/>
      <name val="Verdan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Verdana"/>
      <family val="2"/>
    </font>
    <font>
      <b/>
      <u val="single"/>
      <sz val="10"/>
      <color theme="1"/>
      <name val="Verdana"/>
      <family val="2"/>
    </font>
    <font>
      <sz val="10"/>
      <color theme="1"/>
      <name val="Verdana"/>
      <family val="2"/>
    </font>
    <font>
      <i/>
      <sz val="10"/>
      <color theme="0"/>
      <name val="Verdana"/>
      <family val="2"/>
    </font>
    <font>
      <i/>
      <sz val="10"/>
      <color theme="1"/>
      <name val="Verdana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trike/>
      <sz val="10"/>
      <color theme="1"/>
      <name val="Arial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b/>
      <u val="single"/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ill="0" applyBorder="0" applyAlignment="0" applyProtection="0"/>
    <xf numFmtId="0" fontId="78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4" fontId="79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center" wrapText="1"/>
    </xf>
    <xf numFmtId="165" fontId="7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0" fillId="0" borderId="0" xfId="0" applyNumberForma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164" fontId="81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80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164" fontId="7" fillId="33" borderId="11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1" fontId="5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 vertical="center" wrapText="1"/>
    </xf>
    <xf numFmtId="0" fontId="79" fillId="33" borderId="10" xfId="0" applyFont="1" applyFill="1" applyBorder="1" applyAlignment="1">
      <alignment horizontal="center" vertical="center"/>
    </xf>
    <xf numFmtId="44" fontId="79" fillId="33" borderId="10" xfId="0" applyNumberFormat="1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/>
    </xf>
    <xf numFmtId="44" fontId="79" fillId="33" borderId="10" xfId="0" applyNumberFormat="1" applyFont="1" applyFill="1" applyBorder="1" applyAlignment="1">
      <alignment vertical="center"/>
    </xf>
    <xf numFmtId="0" fontId="81" fillId="0" borderId="10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right" vertical="center" wrapText="1"/>
    </xf>
    <xf numFmtId="4" fontId="83" fillId="0" borderId="10" xfId="0" applyNumberFormat="1" applyFont="1" applyBorder="1" applyAlignment="1">
      <alignment horizontal="left" vertical="center"/>
    </xf>
    <xf numFmtId="0" fontId="83" fillId="33" borderId="10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vertical="center" wrapText="1"/>
    </xf>
    <xf numFmtId="0" fontId="84" fillId="33" borderId="13" xfId="0" applyFont="1" applyFill="1" applyBorder="1" applyAlignment="1">
      <alignment horizontal="center" vertical="center" wrapText="1"/>
    </xf>
    <xf numFmtId="0" fontId="83" fillId="33" borderId="13" xfId="0" applyFont="1" applyFill="1" applyBorder="1" applyAlignment="1">
      <alignment vertical="center" wrapText="1"/>
    </xf>
    <xf numFmtId="4" fontId="83" fillId="33" borderId="10" xfId="0" applyNumberFormat="1" applyFont="1" applyFill="1" applyBorder="1" applyAlignment="1">
      <alignment horizontal="left"/>
    </xf>
    <xf numFmtId="0" fontId="83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vertical="center" wrapText="1"/>
    </xf>
    <xf numFmtId="0" fontId="84" fillId="0" borderId="13" xfId="0" applyFont="1" applyFill="1" applyBorder="1" applyAlignment="1">
      <alignment horizontal="center" vertical="center" wrapText="1"/>
    </xf>
    <xf numFmtId="4" fontId="83" fillId="0" borderId="10" xfId="0" applyNumberFormat="1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164" fontId="81" fillId="0" borderId="0" xfId="0" applyNumberFormat="1" applyFont="1" applyFill="1" applyBorder="1" applyAlignment="1">
      <alignment horizontal="right" vertical="center" wrapText="1"/>
    </xf>
    <xf numFmtId="0" fontId="84" fillId="0" borderId="0" xfId="0" applyFont="1" applyFill="1" applyBorder="1" applyAlignment="1">
      <alignment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3" fillId="33" borderId="14" xfId="0" applyFont="1" applyFill="1" applyBorder="1" applyAlignment="1">
      <alignment horizontal="center" vertical="center" wrapText="1"/>
    </xf>
    <xf numFmtId="0" fontId="84" fillId="33" borderId="14" xfId="0" applyFont="1" applyFill="1" applyBorder="1" applyAlignment="1">
      <alignment vertical="center" wrapText="1"/>
    </xf>
    <xf numFmtId="0" fontId="84" fillId="33" borderId="14" xfId="0" applyFont="1" applyFill="1" applyBorder="1" applyAlignment="1">
      <alignment horizontal="center" vertical="center" wrapText="1"/>
    </xf>
    <xf numFmtId="0" fontId="83" fillId="33" borderId="15" xfId="0" applyFont="1" applyFill="1" applyBorder="1" applyAlignment="1">
      <alignment vertical="center" wrapText="1"/>
    </xf>
    <xf numFmtId="4" fontId="83" fillId="33" borderId="14" xfId="0" applyNumberFormat="1" applyFont="1" applyFill="1" applyBorder="1" applyAlignment="1">
      <alignment horizontal="left"/>
    </xf>
    <xf numFmtId="4" fontId="83" fillId="0" borderId="16" xfId="0" applyNumberFormat="1" applyFont="1" applyBorder="1" applyAlignment="1">
      <alignment horizontal="left" vertical="center"/>
    </xf>
    <xf numFmtId="0" fontId="81" fillId="33" borderId="11" xfId="0" applyFont="1" applyFill="1" applyBorder="1" applyAlignment="1">
      <alignment horizontal="center" vertical="center"/>
    </xf>
    <xf numFmtId="0" fontId="81" fillId="33" borderId="11" xfId="0" applyFont="1" applyFill="1" applyBorder="1" applyAlignment="1">
      <alignment horizontal="center"/>
    </xf>
    <xf numFmtId="164" fontId="81" fillId="33" borderId="11" xfId="0" applyNumberFormat="1" applyFont="1" applyFill="1" applyBorder="1" applyAlignment="1">
      <alignment horizontal="right"/>
    </xf>
    <xf numFmtId="0" fontId="85" fillId="33" borderId="11" xfId="0" applyFont="1" applyFill="1" applyBorder="1" applyAlignment="1">
      <alignment/>
    </xf>
    <xf numFmtId="1" fontId="85" fillId="33" borderId="11" xfId="0" applyNumberFormat="1" applyFont="1" applyFill="1" applyBorder="1" applyAlignment="1">
      <alignment horizontal="center"/>
    </xf>
    <xf numFmtId="0" fontId="81" fillId="33" borderId="12" xfId="0" applyFont="1" applyFill="1" applyBorder="1" applyAlignment="1">
      <alignment horizontal="right" vertical="center" wrapText="1"/>
    </xf>
    <xf numFmtId="0" fontId="81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horizontal="center" vertical="center"/>
    </xf>
    <xf numFmtId="164" fontId="85" fillId="0" borderId="0" xfId="0" applyNumberFormat="1" applyFont="1" applyFill="1" applyBorder="1" applyAlignment="1">
      <alignment vertical="center"/>
    </xf>
    <xf numFmtId="4" fontId="85" fillId="0" borderId="0" xfId="0" applyNumberFormat="1" applyFont="1" applyFill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4" fontId="83" fillId="0" borderId="0" xfId="0" applyNumberFormat="1" applyFont="1" applyAlignment="1">
      <alignment horizontal="left" vertical="center"/>
    </xf>
    <xf numFmtId="165" fontId="81" fillId="0" borderId="0" xfId="0" applyNumberFormat="1" applyFont="1" applyFill="1" applyBorder="1" applyAlignment="1">
      <alignment horizontal="right" vertical="center" wrapText="1"/>
    </xf>
    <xf numFmtId="0" fontId="81" fillId="33" borderId="14" xfId="0" applyFont="1" applyFill="1" applyBorder="1" applyAlignment="1">
      <alignment horizontal="center" vertical="center" wrapText="1"/>
    </xf>
    <xf numFmtId="0" fontId="81" fillId="34" borderId="10" xfId="0" applyFont="1" applyFill="1" applyBorder="1" applyAlignment="1">
      <alignment horizontal="center" vertical="center" wrapText="1"/>
    </xf>
    <xf numFmtId="165" fontId="81" fillId="34" borderId="10" xfId="0" applyNumberFormat="1" applyFont="1" applyFill="1" applyBorder="1" applyAlignment="1">
      <alignment horizontal="right" vertical="center" wrapText="1"/>
    </xf>
    <xf numFmtId="0" fontId="83" fillId="35" borderId="17" xfId="0" applyFont="1" applyFill="1" applyBorder="1" applyAlignment="1">
      <alignment horizontal="center" vertical="center" wrapText="1"/>
    </xf>
    <xf numFmtId="164" fontId="83" fillId="35" borderId="17" xfId="0" applyNumberFormat="1" applyFont="1" applyFill="1" applyBorder="1" applyAlignment="1">
      <alignment horizontal="right" vertical="center" wrapText="1"/>
    </xf>
    <xf numFmtId="0" fontId="81" fillId="0" borderId="10" xfId="0" applyFont="1" applyFill="1" applyBorder="1" applyAlignment="1">
      <alignment horizontal="center"/>
    </xf>
    <xf numFmtId="0" fontId="83" fillId="0" borderId="10" xfId="0" applyFont="1" applyFill="1" applyBorder="1" applyAlignment="1">
      <alignment horizontal="left"/>
    </xf>
    <xf numFmtId="0" fontId="83" fillId="0" borderId="10" xfId="0" applyFont="1" applyFill="1" applyBorder="1" applyAlignment="1">
      <alignment horizontal="center"/>
    </xf>
    <xf numFmtId="165" fontId="86" fillId="0" borderId="10" xfId="0" applyNumberFormat="1" applyFont="1" applyFill="1" applyBorder="1" applyAlignment="1">
      <alignment horizontal="right"/>
    </xf>
    <xf numFmtId="0" fontId="81" fillId="0" borderId="16" xfId="0" applyFont="1" applyFill="1" applyBorder="1" applyAlignment="1">
      <alignment horizontal="center"/>
    </xf>
    <xf numFmtId="0" fontId="87" fillId="33" borderId="1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center"/>
    </xf>
    <xf numFmtId="164" fontId="81" fillId="0" borderId="0" xfId="0" applyNumberFormat="1" applyFont="1" applyFill="1" applyBorder="1" applyAlignment="1">
      <alignment horizontal="right"/>
    </xf>
    <xf numFmtId="0" fontId="81" fillId="33" borderId="0" xfId="0" applyFont="1" applyFill="1" applyBorder="1" applyAlignment="1">
      <alignment horizontal="center" vertical="center" wrapText="1"/>
    </xf>
    <xf numFmtId="0" fontId="83" fillId="35" borderId="10" xfId="0" applyFont="1" applyFill="1" applyBorder="1" applyAlignment="1">
      <alignment horizontal="center" vertical="center" wrapText="1"/>
    </xf>
    <xf numFmtId="164" fontId="83" fillId="35" borderId="10" xfId="0" applyNumberFormat="1" applyFont="1" applyFill="1" applyBorder="1" applyAlignment="1">
      <alignment horizontal="right" vertical="center" wrapText="1"/>
    </xf>
    <xf numFmtId="0" fontId="89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left" vertical="center"/>
    </xf>
    <xf numFmtId="0" fontId="90" fillId="0" borderId="10" xfId="0" applyFont="1" applyFill="1" applyBorder="1" applyAlignment="1">
      <alignment horizontal="left" vertical="center"/>
    </xf>
    <xf numFmtId="1" fontId="90" fillId="0" borderId="10" xfId="0" applyNumberFormat="1" applyFont="1" applyFill="1" applyBorder="1" applyAlignment="1">
      <alignment horizontal="center" vertical="center"/>
    </xf>
    <xf numFmtId="0" fontId="89" fillId="0" borderId="13" xfId="0" applyFont="1" applyFill="1" applyBorder="1" applyAlignment="1">
      <alignment horizontal="right" vertical="center"/>
    </xf>
    <xf numFmtId="4" fontId="91" fillId="0" borderId="10" xfId="0" applyNumberFormat="1" applyFont="1" applyBorder="1" applyAlignment="1">
      <alignment horizontal="left" vertical="center"/>
    </xf>
    <xf numFmtId="164" fontId="79" fillId="33" borderId="11" xfId="0" applyNumberFormat="1" applyFont="1" applyFill="1" applyBorder="1" applyAlignment="1">
      <alignment horizontal="right"/>
    </xf>
    <xf numFmtId="168" fontId="79" fillId="33" borderId="14" xfId="0" applyNumberFormat="1" applyFont="1" applyFill="1" applyBorder="1" applyAlignment="1">
      <alignment horizontal="right" vertical="center" wrapText="1"/>
    </xf>
    <xf numFmtId="0" fontId="90" fillId="0" borderId="10" xfId="0" applyFont="1" applyFill="1" applyBorder="1" applyAlignment="1">
      <alignment horizontal="center"/>
    </xf>
    <xf numFmtId="0" fontId="90" fillId="0" borderId="10" xfId="0" applyFont="1" applyFill="1" applyBorder="1" applyAlignment="1">
      <alignment/>
    </xf>
    <xf numFmtId="0" fontId="89" fillId="0" borderId="13" xfId="0" applyFont="1" applyFill="1" applyBorder="1" applyAlignment="1">
      <alignment horizontal="right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92" fillId="33" borderId="10" xfId="0" applyFont="1" applyFill="1" applyBorder="1" applyAlignment="1">
      <alignment vertical="center" wrapText="1"/>
    </xf>
    <xf numFmtId="0" fontId="92" fillId="33" borderId="10" xfId="0" applyFont="1" applyFill="1" applyBorder="1" applyAlignment="1">
      <alignment horizontal="center" vertical="center" wrapText="1"/>
    </xf>
    <xf numFmtId="0" fontId="82" fillId="33" borderId="13" xfId="0" applyFont="1" applyFill="1" applyBorder="1" applyAlignment="1">
      <alignment vertical="center" wrapText="1"/>
    </xf>
    <xf numFmtId="171" fontId="79" fillId="33" borderId="14" xfId="0" applyNumberFormat="1" applyFont="1" applyFill="1" applyBorder="1" applyAlignment="1">
      <alignment horizontal="right" vertical="center" wrapText="1"/>
    </xf>
    <xf numFmtId="0" fontId="89" fillId="34" borderId="10" xfId="0" applyFont="1" applyFill="1" applyBorder="1" applyAlignment="1">
      <alignment horizontal="center" vertical="center" wrapText="1"/>
    </xf>
    <xf numFmtId="165" fontId="89" fillId="34" borderId="10" xfId="0" applyNumberFormat="1" applyFont="1" applyFill="1" applyBorder="1" applyAlignment="1">
      <alignment horizontal="right" vertical="center" wrapText="1"/>
    </xf>
    <xf numFmtId="164" fontId="79" fillId="33" borderId="14" xfId="0" applyNumberFormat="1" applyFont="1" applyFill="1" applyBorder="1" applyAlignment="1">
      <alignment horizontal="right" vertical="center" wrapText="1"/>
    </xf>
    <xf numFmtId="164" fontId="79" fillId="33" borderId="11" xfId="0" applyNumberFormat="1" applyFont="1" applyFill="1" applyBorder="1" applyAlignment="1">
      <alignment horizontal="right" vertical="center" wrapText="1"/>
    </xf>
    <xf numFmtId="0" fontId="80" fillId="0" borderId="10" xfId="0" applyFont="1" applyFill="1" applyBorder="1" applyAlignment="1">
      <alignment horizontal="left" vertical="center" wrapText="1"/>
    </xf>
    <xf numFmtId="0" fontId="91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vertical="center" wrapText="1"/>
    </xf>
    <xf numFmtId="0" fontId="93" fillId="0" borderId="0" xfId="0" applyFont="1" applyFill="1" applyBorder="1" applyAlignment="1">
      <alignment horizontal="center" vertical="center" wrapText="1"/>
    </xf>
    <xf numFmtId="164" fontId="79" fillId="36" borderId="14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right"/>
    </xf>
    <xf numFmtId="168" fontId="79" fillId="33" borderId="10" xfId="0" applyNumberFormat="1" applyFont="1" applyFill="1" applyBorder="1" applyAlignment="1">
      <alignment horizontal="right" vertical="center" wrapText="1"/>
    </xf>
    <xf numFmtId="164" fontId="80" fillId="0" borderId="10" xfId="0" applyNumberFormat="1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vertical="center" wrapText="1"/>
    </xf>
    <xf numFmtId="0" fontId="90" fillId="35" borderId="10" xfId="0" applyFont="1" applyFill="1" applyBorder="1" applyAlignment="1">
      <alignment horizontal="left" vertical="center"/>
    </xf>
    <xf numFmtId="0" fontId="90" fillId="35" borderId="10" xfId="0" applyFont="1" applyFill="1" applyBorder="1" applyAlignment="1">
      <alignment horizontal="center" vertical="center"/>
    </xf>
    <xf numFmtId="164" fontId="90" fillId="35" borderId="10" xfId="0" applyNumberFormat="1" applyFont="1" applyFill="1" applyBorder="1" applyAlignment="1">
      <alignment horizontal="left" vertical="center"/>
    </xf>
    <xf numFmtId="0" fontId="89" fillId="35" borderId="13" xfId="0" applyFont="1" applyFill="1" applyBorder="1" applyAlignment="1">
      <alignment horizontal="right" vertical="center"/>
    </xf>
    <xf numFmtId="164" fontId="7" fillId="33" borderId="10" xfId="0" applyNumberFormat="1" applyFont="1" applyFill="1" applyBorder="1" applyAlignment="1">
      <alignment horizontal="center" vertical="center" wrapText="1"/>
    </xf>
    <xf numFmtId="0" fontId="80" fillId="0" borderId="18" xfId="0" applyFont="1" applyFill="1" applyBorder="1" applyAlignment="1">
      <alignment vertical="center" wrapText="1"/>
    </xf>
    <xf numFmtId="164" fontId="80" fillId="0" borderId="10" xfId="0" applyNumberFormat="1" applyFont="1" applyFill="1" applyBorder="1" applyAlignment="1">
      <alignment horizontal="center" vertical="center" wrapText="1"/>
    </xf>
    <xf numFmtId="4" fontId="80" fillId="0" borderId="10" xfId="0" applyNumberFormat="1" applyFont="1" applyBorder="1" applyAlignment="1">
      <alignment horizontal="center" vertical="center"/>
    </xf>
    <xf numFmtId="4" fontId="94" fillId="0" borderId="18" xfId="0" applyNumberFormat="1" applyFont="1" applyFill="1" applyBorder="1" applyAlignment="1">
      <alignment vertical="center" wrapText="1"/>
    </xf>
    <xf numFmtId="2" fontId="80" fillId="0" borderId="18" xfId="0" applyNumberFormat="1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vertical="center" wrapText="1"/>
    </xf>
    <xf numFmtId="4" fontId="80" fillId="0" borderId="10" xfId="0" applyNumberFormat="1" applyFont="1" applyBorder="1" applyAlignment="1">
      <alignment horizontal="left" vertical="center" wrapText="1"/>
    </xf>
    <xf numFmtId="0" fontId="80" fillId="0" borderId="16" xfId="0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left" vertical="center"/>
    </xf>
    <xf numFmtId="0" fontId="80" fillId="35" borderId="10" xfId="0" applyFont="1" applyFill="1" applyBorder="1" applyAlignment="1">
      <alignment horizontal="center" vertical="center"/>
    </xf>
    <xf numFmtId="164" fontId="80" fillId="35" borderId="10" xfId="0" applyNumberFormat="1" applyFont="1" applyFill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 wrapText="1"/>
    </xf>
    <xf numFmtId="0" fontId="80" fillId="35" borderId="20" xfId="0" applyFont="1" applyFill="1" applyBorder="1" applyAlignment="1">
      <alignment horizontal="center" vertical="center" wrapText="1"/>
    </xf>
    <xf numFmtId="4" fontId="80" fillId="0" borderId="10" xfId="0" applyNumberFormat="1" applyFont="1" applyBorder="1" applyAlignment="1">
      <alignment horizontal="center" vertical="center" wrapText="1"/>
    </xf>
    <xf numFmtId="0" fontId="80" fillId="0" borderId="18" xfId="0" applyFont="1" applyFill="1" applyBorder="1" applyAlignment="1">
      <alignment horizontal="left" vertical="center" wrapText="1"/>
    </xf>
    <xf numFmtId="0" fontId="80" fillId="0" borderId="18" xfId="0" applyFont="1" applyFill="1" applyBorder="1" applyAlignment="1">
      <alignment horizontal="center" vertical="center" wrapText="1"/>
    </xf>
    <xf numFmtId="164" fontId="80" fillId="35" borderId="19" xfId="0" applyNumberFormat="1" applyFont="1" applyFill="1" applyBorder="1" applyAlignment="1">
      <alignment horizontal="right" vertical="center" wrapText="1"/>
    </xf>
    <xf numFmtId="4" fontId="94" fillId="0" borderId="21" xfId="0" applyNumberFormat="1" applyFont="1" applyFill="1" applyBorder="1" applyAlignment="1">
      <alignment vertical="center" wrapText="1"/>
    </xf>
    <xf numFmtId="1" fontId="80" fillId="0" borderId="18" xfId="0" applyNumberFormat="1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left" vertical="center" wrapText="1"/>
    </xf>
    <xf numFmtId="0" fontId="80" fillId="0" borderId="10" xfId="0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left"/>
    </xf>
    <xf numFmtId="0" fontId="80" fillId="35" borderId="10" xfId="0" applyFont="1" applyFill="1" applyBorder="1" applyAlignment="1">
      <alignment horizontal="center"/>
    </xf>
    <xf numFmtId="164" fontId="80" fillId="0" borderId="10" xfId="0" applyNumberFormat="1" applyFont="1" applyFill="1" applyBorder="1" applyAlignment="1">
      <alignment horizontal="center"/>
    </xf>
    <xf numFmtId="4" fontId="80" fillId="0" borderId="10" xfId="0" applyNumberFormat="1" applyFont="1" applyBorder="1" applyAlignment="1">
      <alignment horizontal="left"/>
    </xf>
    <xf numFmtId="0" fontId="80" fillId="0" borderId="11" xfId="0" applyFont="1" applyBorder="1" applyAlignment="1">
      <alignment horizontal="center" vertical="center"/>
    </xf>
    <xf numFmtId="0" fontId="80" fillId="35" borderId="11" xfId="0" applyFont="1" applyFill="1" applyBorder="1" applyAlignment="1">
      <alignment horizontal="left"/>
    </xf>
    <xf numFmtId="0" fontId="80" fillId="35" borderId="11" xfId="0" applyFont="1" applyFill="1" applyBorder="1" applyAlignment="1">
      <alignment horizontal="center"/>
    </xf>
    <xf numFmtId="164" fontId="80" fillId="0" borderId="11" xfId="0" applyNumberFormat="1" applyFont="1" applyFill="1" applyBorder="1" applyAlignment="1">
      <alignment horizontal="center"/>
    </xf>
    <xf numFmtId="0" fontId="80" fillId="35" borderId="11" xfId="0" applyFont="1" applyFill="1" applyBorder="1" applyAlignment="1">
      <alignment horizontal="center" vertical="center"/>
    </xf>
    <xf numFmtId="1" fontId="80" fillId="0" borderId="11" xfId="0" applyNumberFormat="1" applyFont="1" applyFill="1" applyBorder="1" applyAlignment="1">
      <alignment horizontal="center" vertical="center"/>
    </xf>
    <xf numFmtId="0" fontId="80" fillId="35" borderId="12" xfId="0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164" fontId="0" fillId="0" borderId="22" xfId="0" applyNumberFormat="1" applyFont="1" applyFill="1" applyBorder="1" applyAlignment="1">
      <alignment vertical="center" wrapText="1"/>
    </xf>
    <xf numFmtId="164" fontId="80" fillId="0" borderId="10" xfId="0" applyNumberFormat="1" applyFont="1" applyFill="1" applyBorder="1" applyAlignment="1">
      <alignment vertical="center" wrapText="1"/>
    </xf>
    <xf numFmtId="0" fontId="80" fillId="0" borderId="14" xfId="0" applyFont="1" applyFill="1" applyBorder="1" applyAlignment="1">
      <alignment vertical="center" wrapText="1"/>
    </xf>
    <xf numFmtId="0" fontId="80" fillId="0" borderId="14" xfId="0" applyFont="1" applyFill="1" applyBorder="1" applyAlignment="1">
      <alignment horizontal="center" vertical="center" wrapText="1"/>
    </xf>
    <xf numFmtId="164" fontId="80" fillId="0" borderId="14" xfId="0" applyNumberFormat="1" applyFont="1" applyFill="1" applyBorder="1" applyAlignment="1">
      <alignment vertical="center" wrapText="1"/>
    </xf>
    <xf numFmtId="0" fontId="80" fillId="35" borderId="10" xfId="0" applyFont="1" applyFill="1" applyBorder="1" applyAlignment="1">
      <alignment vertical="center" wrapText="1"/>
    </xf>
    <xf numFmtId="164" fontId="80" fillId="0" borderId="10" xfId="0" applyNumberFormat="1" applyFont="1" applyFill="1" applyBorder="1" applyAlignment="1">
      <alignment/>
    </xf>
    <xf numFmtId="164" fontId="80" fillId="0" borderId="10" xfId="0" applyNumberFormat="1" applyFont="1" applyBorder="1" applyAlignment="1">
      <alignment/>
    </xf>
    <xf numFmtId="0" fontId="80" fillId="0" borderId="10" xfId="0" applyFont="1" applyBorder="1" applyAlignment="1">
      <alignment/>
    </xf>
    <xf numFmtId="164" fontId="80" fillId="0" borderId="18" xfId="0" applyNumberFormat="1" applyFont="1" applyFill="1" applyBorder="1" applyAlignment="1">
      <alignment vertical="center" wrapText="1"/>
    </xf>
    <xf numFmtId="164" fontId="8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80" fillId="0" borderId="10" xfId="0" applyFont="1" applyFill="1" applyBorder="1" applyAlignment="1">
      <alignment horizontal="left" vertical="center"/>
    </xf>
    <xf numFmtId="164" fontId="80" fillId="0" borderId="10" xfId="0" applyNumberFormat="1" applyFont="1" applyFill="1" applyBorder="1" applyAlignment="1">
      <alignment horizontal="right" vertical="center"/>
    </xf>
    <xf numFmtId="0" fontId="80" fillId="0" borderId="22" xfId="0" applyNumberFormat="1" applyFont="1" applyFill="1" applyBorder="1" applyAlignment="1">
      <alignment horizontal="center" vertical="center" wrapText="1"/>
    </xf>
    <xf numFmtId="0" fontId="80" fillId="0" borderId="22" xfId="0" applyFont="1" applyFill="1" applyBorder="1" applyAlignment="1">
      <alignment vertical="center" wrapText="1"/>
    </xf>
    <xf numFmtId="0" fontId="80" fillId="0" borderId="22" xfId="0" applyFont="1" applyFill="1" applyBorder="1" applyAlignment="1">
      <alignment horizontal="center" vertical="center" wrapText="1"/>
    </xf>
    <xf numFmtId="171" fontId="80" fillId="0" borderId="22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168" fontId="0" fillId="0" borderId="10" xfId="0" applyNumberFormat="1" applyFont="1" applyFill="1" applyBorder="1" applyAlignment="1">
      <alignment horizontal="right"/>
    </xf>
    <xf numFmtId="0" fontId="83" fillId="0" borderId="0" xfId="0" applyFont="1" applyAlignment="1">
      <alignment/>
    </xf>
    <xf numFmtId="0" fontId="91" fillId="0" borderId="10" xfId="0" applyFont="1" applyBorder="1" applyAlignment="1">
      <alignment horizontal="center" vertical="center"/>
    </xf>
    <xf numFmtId="0" fontId="91" fillId="35" borderId="10" xfId="0" applyFont="1" applyFill="1" applyBorder="1" applyAlignment="1">
      <alignment horizontal="center" vertical="center" wrapText="1"/>
    </xf>
    <xf numFmtId="44" fontId="91" fillId="35" borderId="10" xfId="0" applyNumberFormat="1" applyFont="1" applyFill="1" applyBorder="1" applyAlignment="1">
      <alignment horizontal="center" vertical="center"/>
    </xf>
    <xf numFmtId="168" fontId="91" fillId="0" borderId="10" xfId="0" applyNumberFormat="1" applyFont="1" applyBorder="1" applyAlignment="1">
      <alignment horizontal="center" vertical="center"/>
    </xf>
    <xf numFmtId="0" fontId="80" fillId="0" borderId="16" xfId="0" applyFont="1" applyFill="1" applyBorder="1" applyAlignment="1">
      <alignment horizontal="center" vertical="center" wrapText="1"/>
    </xf>
    <xf numFmtId="0" fontId="80" fillId="35" borderId="14" xfId="0" applyFont="1" applyFill="1" applyBorder="1" applyAlignment="1">
      <alignment horizontal="left" vertical="center" wrapText="1"/>
    </xf>
    <xf numFmtId="0" fontId="80" fillId="35" borderId="16" xfId="0" applyFont="1" applyFill="1" applyBorder="1" applyAlignment="1">
      <alignment horizontal="center" vertical="center" wrapText="1"/>
    </xf>
    <xf numFmtId="164" fontId="80" fillId="0" borderId="16" xfId="0" applyNumberFormat="1" applyFont="1" applyFill="1" applyBorder="1" applyAlignment="1">
      <alignment horizontal="center" vertical="center" wrapText="1"/>
    </xf>
    <xf numFmtId="4" fontId="80" fillId="35" borderId="16" xfId="0" applyNumberFormat="1" applyFont="1" applyFill="1" applyBorder="1" applyAlignment="1">
      <alignment horizontal="center" vertical="center" wrapText="1"/>
    </xf>
    <xf numFmtId="2" fontId="80" fillId="0" borderId="20" xfId="0" applyNumberFormat="1" applyFont="1" applyFill="1" applyBorder="1" applyAlignment="1">
      <alignment horizontal="center" vertical="center" wrapText="1"/>
    </xf>
    <xf numFmtId="4" fontId="80" fillId="35" borderId="16" xfId="0" applyNumberFormat="1" applyFont="1" applyFill="1" applyBorder="1" applyAlignment="1">
      <alignment horizontal="center" vertical="center"/>
    </xf>
    <xf numFmtId="0" fontId="92" fillId="33" borderId="14" xfId="0" applyFont="1" applyFill="1" applyBorder="1" applyAlignment="1">
      <alignment vertical="center" wrapText="1"/>
    </xf>
    <xf numFmtId="0" fontId="79" fillId="0" borderId="0" xfId="0" applyFont="1" applyFill="1" applyBorder="1" applyAlignment="1">
      <alignment horizontal="center" vertical="center" wrapText="1"/>
    </xf>
    <xf numFmtId="164" fontId="79" fillId="0" borderId="0" xfId="0" applyNumberFormat="1" applyFont="1" applyFill="1" applyBorder="1" applyAlignment="1">
      <alignment horizontal="right" vertical="center" wrapText="1"/>
    </xf>
    <xf numFmtId="0" fontId="79" fillId="33" borderId="11" xfId="0" applyFont="1" applyFill="1" applyBorder="1" applyAlignment="1">
      <alignment horizontal="center"/>
    </xf>
    <xf numFmtId="0" fontId="79" fillId="33" borderId="14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left" vertical="center" wrapText="1"/>
    </xf>
    <xf numFmtId="165" fontId="79" fillId="33" borderId="10" xfId="0" applyNumberFormat="1" applyFont="1" applyFill="1" applyBorder="1" applyAlignment="1">
      <alignment horizontal="right" vertical="center" wrapText="1"/>
    </xf>
    <xf numFmtId="0" fontId="95" fillId="33" borderId="10" xfId="0" applyFont="1" applyFill="1" applyBorder="1" applyAlignment="1">
      <alignment horizontal="center" vertical="center" wrapText="1"/>
    </xf>
    <xf numFmtId="0" fontId="96" fillId="33" borderId="10" xfId="0" applyFont="1" applyFill="1" applyBorder="1" applyAlignment="1">
      <alignment horizontal="center" vertical="center" wrapText="1"/>
    </xf>
    <xf numFmtId="0" fontId="79" fillId="33" borderId="0" xfId="0" applyFont="1" applyFill="1" applyBorder="1" applyAlignment="1">
      <alignment horizontal="center" vertical="center" wrapText="1"/>
    </xf>
    <xf numFmtId="168" fontId="79" fillId="33" borderId="0" xfId="0" applyNumberFormat="1" applyFont="1" applyFill="1" applyBorder="1" applyAlignment="1">
      <alignment horizontal="right" vertical="center" wrapText="1"/>
    </xf>
    <xf numFmtId="0" fontId="52" fillId="37" borderId="0" xfId="0" applyFont="1" applyFill="1" applyAlignment="1">
      <alignment horizontal="left" vertical="center"/>
    </xf>
    <xf numFmtId="0" fontId="53" fillId="37" borderId="0" xfId="0" applyFont="1" applyFill="1" applyAlignment="1">
      <alignment vertical="center"/>
    </xf>
    <xf numFmtId="0" fontId="53" fillId="37" borderId="0" xfId="0" applyFont="1" applyFill="1" applyAlignment="1">
      <alignment vertical="center" wrapText="1"/>
    </xf>
    <xf numFmtId="0" fontId="53" fillId="37" borderId="0" xfId="0" applyFont="1" applyFill="1" applyAlignment="1">
      <alignment horizontal="center" vertical="center"/>
    </xf>
    <xf numFmtId="0" fontId="53" fillId="37" borderId="0" xfId="0" applyFont="1" applyFill="1" applyBorder="1" applyAlignment="1">
      <alignment vertical="center"/>
    </xf>
    <xf numFmtId="0" fontId="52" fillId="37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vertical="center"/>
    </xf>
    <xf numFmtId="0" fontId="97" fillId="35" borderId="1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164" fontId="97" fillId="0" borderId="10" xfId="0" applyNumberFormat="1" applyFont="1" applyFill="1" applyBorder="1" applyAlignment="1">
      <alignment horizontal="center" vertical="center" wrapText="1"/>
    </xf>
    <xf numFmtId="0" fontId="97" fillId="0" borderId="0" xfId="0" applyFont="1" applyAlignment="1">
      <alignment/>
    </xf>
    <xf numFmtId="0" fontId="98" fillId="0" borderId="1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 quotePrefix="1">
      <alignment horizontal="center" vertical="center" wrapText="1"/>
    </xf>
    <xf numFmtId="0" fontId="97" fillId="0" borderId="10" xfId="0" applyFont="1" applyFill="1" applyBorder="1" applyAlignment="1">
      <alignment horizontal="left" vertical="center" wrapText="1"/>
    </xf>
    <xf numFmtId="0" fontId="97" fillId="0" borderId="10" xfId="0" applyFont="1" applyFill="1" applyBorder="1" applyAlignment="1">
      <alignment wrapText="1"/>
    </xf>
    <xf numFmtId="0" fontId="97" fillId="0" borderId="10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vertical="center"/>
    </xf>
    <xf numFmtId="0" fontId="99" fillId="0" borderId="10" xfId="0" applyFont="1" applyBorder="1" applyAlignment="1">
      <alignment horizontal="center" vertical="center"/>
    </xf>
    <xf numFmtId="0" fontId="99" fillId="0" borderId="10" xfId="0" applyFont="1" applyBorder="1" applyAlignment="1">
      <alignment vertical="center"/>
    </xf>
    <xf numFmtId="0" fontId="99" fillId="0" borderId="10" xfId="0" applyFont="1" applyBorder="1" applyAlignment="1">
      <alignment vertical="center" wrapText="1"/>
    </xf>
    <xf numFmtId="0" fontId="100" fillId="0" borderId="10" xfId="0" applyFont="1" applyBorder="1" applyAlignment="1">
      <alignment horizontal="center" vertical="center" wrapText="1"/>
    </xf>
    <xf numFmtId="0" fontId="97" fillId="0" borderId="10" xfId="0" applyFont="1" applyBorder="1" applyAlignment="1">
      <alignment vertical="center"/>
    </xf>
    <xf numFmtId="0" fontId="99" fillId="0" borderId="12" xfId="0" applyFont="1" applyBorder="1" applyAlignment="1">
      <alignment vertical="center" wrapText="1"/>
    </xf>
    <xf numFmtId="0" fontId="97" fillId="0" borderId="10" xfId="0" applyFont="1" applyFill="1" applyBorder="1" applyAlignment="1">
      <alignment vertical="center" wrapText="1"/>
    </xf>
    <xf numFmtId="0" fontId="97" fillId="0" borderId="10" xfId="0" applyFont="1" applyFill="1" applyBorder="1" applyAlignment="1" quotePrefix="1">
      <alignment horizontal="center" vertical="center"/>
    </xf>
    <xf numFmtId="0" fontId="99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58" fillId="37" borderId="0" xfId="0" applyFont="1" applyFill="1" applyAlignment="1">
      <alignment horizontal="right" vertical="center"/>
    </xf>
    <xf numFmtId="0" fontId="97" fillId="0" borderId="0" xfId="0" applyFont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1" fontId="91" fillId="35" borderId="10" xfId="0" applyNumberFormat="1" applyFont="1" applyFill="1" applyBorder="1" applyAlignment="1">
      <alignment horizontal="center" vertical="center"/>
    </xf>
    <xf numFmtId="4" fontId="91" fillId="35" borderId="10" xfId="0" applyNumberFormat="1" applyFont="1" applyFill="1" applyBorder="1" applyAlignment="1">
      <alignment horizontal="left" vertical="center"/>
    </xf>
    <xf numFmtId="0" fontId="80" fillId="0" borderId="14" xfId="0" applyFont="1" applyBorder="1" applyAlignment="1">
      <alignment horizontal="center" vertical="center"/>
    </xf>
    <xf numFmtId="0" fontId="80" fillId="0" borderId="14" xfId="0" applyFont="1" applyFill="1" applyBorder="1" applyAlignment="1">
      <alignment horizontal="left" vertical="center" wrapText="1"/>
    </xf>
    <xf numFmtId="0" fontId="80" fillId="35" borderId="14" xfId="0" applyFont="1" applyFill="1" applyBorder="1" applyAlignment="1">
      <alignment horizontal="center" vertical="center" wrapText="1"/>
    </xf>
    <xf numFmtId="164" fontId="80" fillId="35" borderId="14" xfId="0" applyNumberFormat="1" applyFont="1" applyFill="1" applyBorder="1" applyAlignment="1">
      <alignment horizontal="center" vertical="center" wrapText="1"/>
    </xf>
    <xf numFmtId="164" fontId="80" fillId="35" borderId="14" xfId="0" applyNumberFormat="1" applyFont="1" applyFill="1" applyBorder="1" applyAlignment="1">
      <alignment horizontal="center" vertical="center"/>
    </xf>
    <xf numFmtId="1" fontId="80" fillId="35" borderId="14" xfId="0" applyNumberFormat="1" applyFont="1" applyFill="1" applyBorder="1" applyAlignment="1">
      <alignment horizontal="center" vertical="center"/>
    </xf>
    <xf numFmtId="0" fontId="80" fillId="35" borderId="15" xfId="0" applyFont="1" applyFill="1" applyBorder="1" applyAlignment="1">
      <alignment horizontal="left" vertical="center" wrapText="1"/>
    </xf>
    <xf numFmtId="4" fontId="101" fillId="35" borderId="14" xfId="0" applyNumberFormat="1" applyFont="1" applyFill="1" applyBorder="1" applyAlignment="1">
      <alignment horizontal="left" wrapText="1"/>
    </xf>
    <xf numFmtId="0" fontId="80" fillId="0" borderId="23" xfId="55" applyFont="1" applyFill="1" applyBorder="1" applyAlignment="1">
      <alignment horizontal="center" vertical="center" wrapText="1"/>
      <protection/>
    </xf>
    <xf numFmtId="0" fontId="80" fillId="0" borderId="23" xfId="55" applyFont="1" applyFill="1" applyBorder="1" applyAlignment="1">
      <alignment vertical="center" wrapText="1"/>
      <protection/>
    </xf>
    <xf numFmtId="164" fontId="80" fillId="0" borderId="23" xfId="55" applyNumberFormat="1" applyFont="1" applyFill="1" applyBorder="1" applyAlignment="1">
      <alignment vertical="center" wrapText="1"/>
      <protection/>
    </xf>
    <xf numFmtId="164" fontId="80" fillId="0" borderId="23" xfId="55" applyNumberFormat="1" applyFont="1" applyFill="1" applyBorder="1" applyAlignment="1">
      <alignment horizontal="right" vertical="center" wrapText="1"/>
      <protection/>
    </xf>
    <xf numFmtId="0" fontId="80" fillId="0" borderId="22" xfId="55" applyFont="1" applyFill="1" applyBorder="1" applyAlignment="1">
      <alignment horizontal="center" vertical="center" wrapText="1"/>
      <protection/>
    </xf>
    <xf numFmtId="0" fontId="80" fillId="0" borderId="22" xfId="55" applyFont="1" applyFill="1" applyBorder="1" applyAlignment="1">
      <alignment vertical="center" wrapText="1"/>
      <protection/>
    </xf>
    <xf numFmtId="164" fontId="80" fillId="0" borderId="22" xfId="55" applyNumberFormat="1" applyFont="1" applyFill="1" applyBorder="1" applyAlignment="1">
      <alignment horizontal="right" vertical="center" wrapText="1"/>
      <protection/>
    </xf>
    <xf numFmtId="0" fontId="80" fillId="0" borderId="10" xfId="55" applyFont="1" applyFill="1" applyBorder="1" applyAlignment="1">
      <alignment horizontal="center" vertical="center" wrapText="1"/>
      <protection/>
    </xf>
    <xf numFmtId="0" fontId="80" fillId="0" borderId="10" xfId="55" applyFont="1" applyFill="1" applyBorder="1" applyAlignment="1">
      <alignment vertical="center" wrapText="1"/>
      <protection/>
    </xf>
    <xf numFmtId="164" fontId="80" fillId="0" borderId="10" xfId="55" applyNumberFormat="1" applyFont="1" applyFill="1" applyBorder="1" applyAlignment="1">
      <alignment horizontal="right" vertical="center" wrapText="1"/>
      <protection/>
    </xf>
    <xf numFmtId="164" fontId="80" fillId="0" borderId="14" xfId="55" applyNumberFormat="1" applyFont="1" applyFill="1" applyBorder="1" applyAlignment="1">
      <alignment horizontal="right" vertical="center" wrapText="1"/>
      <protection/>
    </xf>
    <xf numFmtId="1" fontId="90" fillId="35" borderId="10" xfId="0" applyNumberFormat="1" applyFont="1" applyFill="1" applyBorder="1" applyAlignment="1">
      <alignment horizontal="center" vertical="center"/>
    </xf>
    <xf numFmtId="0" fontId="80" fillId="35" borderId="18" xfId="0" applyFont="1" applyFill="1" applyBorder="1" applyAlignment="1">
      <alignment horizontal="left" vertical="center" wrapText="1"/>
    </xf>
    <xf numFmtId="0" fontId="80" fillId="35" borderId="18" xfId="0" applyFont="1" applyFill="1" applyBorder="1" applyAlignment="1">
      <alignment horizontal="center" vertical="center" wrapText="1"/>
    </xf>
    <xf numFmtId="4" fontId="80" fillId="0" borderId="18" xfId="0" applyNumberFormat="1" applyFont="1" applyFill="1" applyBorder="1" applyAlignment="1">
      <alignment horizontal="center" vertical="center" wrapText="1"/>
    </xf>
    <xf numFmtId="164" fontId="80" fillId="35" borderId="16" xfId="0" applyNumberFormat="1" applyFont="1" applyFill="1" applyBorder="1" applyAlignment="1">
      <alignment horizontal="center" vertical="center"/>
    </xf>
    <xf numFmtId="4" fontId="94" fillId="35" borderId="18" xfId="0" applyNumberFormat="1" applyFont="1" applyFill="1" applyBorder="1" applyAlignment="1">
      <alignment horizontal="center" vertical="center" wrapText="1"/>
    </xf>
    <xf numFmtId="0" fontId="80" fillId="35" borderId="19" xfId="0" applyFont="1" applyFill="1" applyBorder="1" applyAlignment="1">
      <alignment horizontal="center" vertical="center" wrapText="1"/>
    </xf>
    <xf numFmtId="168" fontId="80" fillId="0" borderId="18" xfId="0" applyNumberFormat="1" applyFont="1" applyFill="1" applyBorder="1" applyAlignment="1">
      <alignment vertical="center" wrapText="1"/>
    </xf>
    <xf numFmtId="0" fontId="91" fillId="0" borderId="0" xfId="0" applyFont="1" applyAlignment="1">
      <alignment/>
    </xf>
    <xf numFmtId="0" fontId="80" fillId="0" borderId="10" xfId="0" applyFont="1" applyFill="1" applyBorder="1" applyAlignment="1">
      <alignment horizontal="center"/>
    </xf>
    <xf numFmtId="168" fontId="80" fillId="0" borderId="10" xfId="0" applyNumberFormat="1" applyFont="1" applyFill="1" applyBorder="1" applyAlignment="1">
      <alignment horizontal="right"/>
    </xf>
    <xf numFmtId="0" fontId="91" fillId="35" borderId="1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 wrapText="1"/>
    </xf>
    <xf numFmtId="0" fontId="89" fillId="0" borderId="13" xfId="0" applyFont="1" applyFill="1" applyBorder="1" applyAlignment="1">
      <alignment horizontal="center" vertical="center" wrapText="1"/>
    </xf>
    <xf numFmtId="0" fontId="89" fillId="0" borderId="17" xfId="0" applyFont="1" applyFill="1" applyBorder="1" applyAlignment="1">
      <alignment horizontal="center" vertical="center" wrapText="1"/>
    </xf>
    <xf numFmtId="164" fontId="89" fillId="0" borderId="17" xfId="0" applyNumberFormat="1" applyFont="1" applyFill="1" applyBorder="1" applyAlignment="1">
      <alignment horizontal="center" vertical="center" wrapText="1"/>
    </xf>
    <xf numFmtId="0" fontId="89" fillId="0" borderId="24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/>
    </xf>
    <xf numFmtId="0" fontId="80" fillId="35" borderId="16" xfId="0" applyFont="1" applyFill="1" applyBorder="1" applyAlignment="1">
      <alignment vertical="center" wrapText="1"/>
    </xf>
    <xf numFmtId="164" fontId="80" fillId="35" borderId="10" xfId="0" applyNumberFormat="1" applyFont="1" applyFill="1" applyBorder="1" applyAlignment="1">
      <alignment horizontal="center"/>
    </xf>
    <xf numFmtId="4" fontId="80" fillId="35" borderId="10" xfId="0" applyNumberFormat="1" applyFont="1" applyFill="1" applyBorder="1" applyAlignment="1">
      <alignment vertical="center" wrapText="1"/>
    </xf>
    <xf numFmtId="2" fontId="80" fillId="0" borderId="16" xfId="0" applyNumberFormat="1" applyFont="1" applyFill="1" applyBorder="1" applyAlignment="1">
      <alignment horizontal="center" vertical="center" wrapText="1"/>
    </xf>
    <xf numFmtId="0" fontId="80" fillId="35" borderId="20" xfId="0" applyFont="1" applyFill="1" applyBorder="1" applyAlignment="1">
      <alignment vertical="center" wrapText="1"/>
    </xf>
    <xf numFmtId="4" fontId="80" fillId="35" borderId="10" xfId="0" applyNumberFormat="1" applyFont="1" applyFill="1" applyBorder="1" applyAlignment="1">
      <alignment horizontal="left"/>
    </xf>
    <xf numFmtId="164" fontId="80" fillId="35" borderId="10" xfId="0" applyNumberFormat="1" applyFont="1" applyFill="1" applyBorder="1" applyAlignment="1">
      <alignment horizontal="center" vertical="center" wrapText="1"/>
    </xf>
    <xf numFmtId="2" fontId="80" fillId="35" borderId="16" xfId="0" applyNumberFormat="1" applyFont="1" applyFill="1" applyBorder="1" applyAlignment="1">
      <alignment horizontal="center" vertical="center" wrapText="1"/>
    </xf>
    <xf numFmtId="2" fontId="80" fillId="35" borderId="10" xfId="0" applyNumberFormat="1" applyFont="1" applyFill="1" applyBorder="1" applyAlignment="1">
      <alignment horizontal="center" vertical="center" wrapText="1"/>
    </xf>
    <xf numFmtId="2" fontId="80" fillId="0" borderId="13" xfId="0" applyNumberFormat="1" applyFont="1" applyFill="1" applyBorder="1" applyAlignment="1">
      <alignment horizontal="center" vertical="center" wrapText="1"/>
    </xf>
    <xf numFmtId="0" fontId="80" fillId="35" borderId="14" xfId="0" applyFont="1" applyFill="1" applyBorder="1" applyAlignment="1">
      <alignment vertical="center" wrapText="1"/>
    </xf>
    <xf numFmtId="164" fontId="80" fillId="0" borderId="14" xfId="0" applyNumberFormat="1" applyFont="1" applyFill="1" applyBorder="1" applyAlignment="1">
      <alignment horizontal="right" vertical="center" wrapText="1"/>
    </xf>
    <xf numFmtId="0" fontId="80" fillId="0" borderId="10" xfId="0" applyFont="1" applyBorder="1" applyAlignment="1">
      <alignment horizontal="center"/>
    </xf>
    <xf numFmtId="2" fontId="80" fillId="0" borderId="14" xfId="0" applyNumberFormat="1" applyFont="1" applyFill="1" applyBorder="1" applyAlignment="1">
      <alignment horizontal="center" vertical="center" wrapText="1"/>
    </xf>
    <xf numFmtId="4" fontId="80" fillId="35" borderId="14" xfId="0" applyNumberFormat="1" applyFont="1" applyFill="1" applyBorder="1" applyAlignment="1">
      <alignment horizontal="center" vertical="center"/>
    </xf>
    <xf numFmtId="0" fontId="94" fillId="35" borderId="14" xfId="0" applyFont="1" applyFill="1" applyBorder="1" applyAlignment="1">
      <alignment horizontal="left" vertical="center" wrapText="1"/>
    </xf>
    <xf numFmtId="0" fontId="89" fillId="35" borderId="13" xfId="0" applyFont="1" applyFill="1" applyBorder="1" applyAlignment="1">
      <alignment horizontal="right" vertical="center" wrapText="1"/>
    </xf>
    <xf numFmtId="0" fontId="80" fillId="35" borderId="25" xfId="54" applyFont="1" applyFill="1" applyBorder="1" applyAlignment="1">
      <alignment vertical="center" wrapText="1"/>
      <protection/>
    </xf>
    <xf numFmtId="4" fontId="94" fillId="35" borderId="26" xfId="54" applyNumberFormat="1" applyFont="1" applyFill="1" applyBorder="1" applyAlignment="1">
      <alignment vertical="center" wrapText="1"/>
      <protection/>
    </xf>
    <xf numFmtId="0" fontId="80" fillId="35" borderId="12" xfId="0" applyFont="1" applyFill="1" applyBorder="1" applyAlignment="1">
      <alignment horizontal="center" vertical="center" wrapText="1"/>
    </xf>
    <xf numFmtId="4" fontId="80" fillId="35" borderId="10" xfId="0" applyNumberFormat="1" applyFont="1" applyFill="1" applyBorder="1" applyAlignment="1">
      <alignment horizontal="left" wrapText="1"/>
    </xf>
    <xf numFmtId="0" fontId="89" fillId="0" borderId="20" xfId="0" applyFont="1" applyFill="1" applyBorder="1" applyAlignment="1">
      <alignment horizontal="right" vertical="center" wrapText="1"/>
    </xf>
    <xf numFmtId="165" fontId="89" fillId="0" borderId="10" xfId="0" applyNumberFormat="1" applyFont="1" applyFill="1" applyBorder="1" applyAlignment="1">
      <alignment horizontal="right" vertical="center" wrapText="1"/>
    </xf>
    <xf numFmtId="165" fontId="80" fillId="0" borderId="10" xfId="0" applyNumberFormat="1" applyFont="1" applyFill="1" applyBorder="1" applyAlignment="1">
      <alignment horizontal="right" vertical="center" wrapText="1"/>
    </xf>
    <xf numFmtId="168" fontId="80" fillId="0" borderId="10" xfId="0" applyNumberFormat="1" applyFont="1" applyFill="1" applyBorder="1" applyAlignment="1">
      <alignment horizontal="right" vertical="center" wrapText="1"/>
    </xf>
    <xf numFmtId="0" fontId="91" fillId="34" borderId="10" xfId="0" applyFont="1" applyFill="1" applyBorder="1" applyAlignment="1">
      <alignment horizontal="center" vertical="center" wrapText="1"/>
    </xf>
    <xf numFmtId="165" fontId="91" fillId="34" borderId="10" xfId="0" applyNumberFormat="1" applyFont="1" applyFill="1" applyBorder="1" applyAlignment="1">
      <alignment horizontal="right" vertical="center" wrapText="1"/>
    </xf>
    <xf numFmtId="44" fontId="0" fillId="0" borderId="0" xfId="64" applyFont="1" applyAlignment="1">
      <alignment/>
    </xf>
    <xf numFmtId="164" fontId="0" fillId="0" borderId="0" xfId="0" applyNumberFormat="1" applyFont="1" applyFill="1" applyAlignment="1">
      <alignment/>
    </xf>
    <xf numFmtId="0" fontId="80" fillId="0" borderId="25" xfId="54" applyFont="1" applyFill="1" applyBorder="1" applyAlignment="1">
      <alignment horizontal="center" vertical="center" wrapText="1"/>
      <protection/>
    </xf>
    <xf numFmtId="0" fontId="102" fillId="0" borderId="10" xfId="0" applyFont="1" applyFill="1" applyBorder="1" applyAlignment="1">
      <alignment horizontal="center" vertical="center"/>
    </xf>
    <xf numFmtId="0" fontId="16" fillId="0" borderId="10" xfId="52" applyNumberFormat="1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164" fontId="16" fillId="0" borderId="10" xfId="52" applyNumberFormat="1" applyFont="1" applyFill="1" applyBorder="1" applyAlignment="1">
      <alignment horizontal="center" vertical="center" wrapText="1"/>
      <protection/>
    </xf>
    <xf numFmtId="0" fontId="17" fillId="0" borderId="19" xfId="52" applyNumberFormat="1" applyFont="1" applyFill="1" applyBorder="1" applyAlignment="1">
      <alignment horizontal="center" vertical="center" wrapText="1"/>
      <protection/>
    </xf>
    <xf numFmtId="0" fontId="17" fillId="0" borderId="18" xfId="52" applyFont="1" applyFill="1" applyBorder="1" applyAlignment="1">
      <alignment horizontal="center" vertical="center" wrapText="1"/>
      <protection/>
    </xf>
    <xf numFmtId="0" fontId="17" fillId="0" borderId="19" xfId="52" applyFont="1" applyFill="1" applyBorder="1" applyAlignment="1">
      <alignment horizontal="center" vertical="center" wrapText="1"/>
      <protection/>
    </xf>
    <xf numFmtId="0" fontId="17" fillId="0" borderId="16" xfId="52" applyFont="1" applyFill="1" applyBorder="1" applyAlignment="1">
      <alignment horizontal="center" vertical="center" wrapText="1"/>
      <protection/>
    </xf>
    <xf numFmtId="164" fontId="17" fillId="0" borderId="16" xfId="66" applyNumberFormat="1" applyFont="1" applyFill="1" applyBorder="1" applyAlignment="1" applyProtection="1">
      <alignment horizontal="center" vertical="center" wrapText="1"/>
      <protection/>
    </xf>
    <xf numFmtId="0" fontId="102" fillId="0" borderId="10" xfId="53" applyNumberFormat="1" applyFont="1" applyFill="1" applyBorder="1" applyAlignment="1">
      <alignment horizontal="center" vertical="center" wrapText="1"/>
      <protection/>
    </xf>
    <xf numFmtId="0" fontId="102" fillId="0" borderId="10" xfId="53" applyFont="1" applyFill="1" applyBorder="1" applyAlignment="1">
      <alignment horizontal="center" vertical="center" wrapText="1"/>
      <protection/>
    </xf>
    <xf numFmtId="164" fontId="102" fillId="0" borderId="10" xfId="53" applyNumberFormat="1" applyFont="1" applyFill="1" applyBorder="1" applyAlignment="1">
      <alignment horizontal="center" vertical="center" wrapText="1"/>
      <protection/>
    </xf>
    <xf numFmtId="0" fontId="103" fillId="0" borderId="10" xfId="53" applyFont="1" applyFill="1" applyBorder="1" applyAlignment="1">
      <alignment horizontal="center" vertical="center" wrapText="1"/>
      <protection/>
    </xf>
    <xf numFmtId="164" fontId="103" fillId="0" borderId="10" xfId="53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102" fillId="0" borderId="10" xfId="0" applyFont="1" applyFill="1" applyBorder="1" applyAlignment="1">
      <alignment horizontal="center" vertical="center" wrapText="1"/>
    </xf>
    <xf numFmtId="164" fontId="102" fillId="0" borderId="10" xfId="0" applyNumberFormat="1" applyFont="1" applyFill="1" applyBorder="1" applyAlignment="1">
      <alignment horizontal="center" vertical="center" wrapText="1"/>
    </xf>
    <xf numFmtId="8" fontId="102" fillId="0" borderId="10" xfId="0" applyNumberFormat="1" applyFont="1" applyFill="1" applyBorder="1" applyAlignment="1">
      <alignment horizontal="center" vertical="center" wrapText="1"/>
    </xf>
    <xf numFmtId="0" fontId="80" fillId="35" borderId="14" xfId="0" applyFont="1" applyFill="1" applyBorder="1" applyAlignment="1">
      <alignment horizontal="center" vertical="center" wrapText="1"/>
    </xf>
    <xf numFmtId="0" fontId="80" fillId="34" borderId="10" xfId="0" applyFont="1" applyFill="1" applyBorder="1" applyAlignment="1">
      <alignment horizontal="left" vertical="center" wrapText="1"/>
    </xf>
    <xf numFmtId="0" fontId="80" fillId="34" borderId="14" xfId="0" applyFont="1" applyFill="1" applyBorder="1" applyAlignment="1">
      <alignment horizontal="left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left" vertical="center" wrapText="1"/>
    </xf>
    <xf numFmtId="0" fontId="80" fillId="35" borderId="14" xfId="0" applyFont="1" applyFill="1" applyBorder="1" applyAlignment="1">
      <alignment horizontal="center" vertical="center"/>
    </xf>
    <xf numFmtId="0" fontId="80" fillId="35" borderId="11" xfId="0" applyFont="1" applyFill="1" applyBorder="1" applyAlignment="1">
      <alignment horizontal="center" vertical="center"/>
    </xf>
    <xf numFmtId="0" fontId="80" fillId="35" borderId="16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left" vertical="center"/>
    </xf>
    <xf numFmtId="0" fontId="80" fillId="0" borderId="10" xfId="0" applyFont="1" applyBorder="1" applyAlignment="1">
      <alignment horizontal="left" vertical="center"/>
    </xf>
    <xf numFmtId="4" fontId="80" fillId="35" borderId="14" xfId="0" applyNumberFormat="1" applyFont="1" applyFill="1" applyBorder="1" applyAlignment="1">
      <alignment horizontal="left" vertical="center" wrapText="1"/>
    </xf>
    <xf numFmtId="4" fontId="80" fillId="35" borderId="16" xfId="0" applyNumberFormat="1" applyFont="1" applyFill="1" applyBorder="1" applyAlignment="1">
      <alignment horizontal="left" vertical="center" wrapText="1"/>
    </xf>
    <xf numFmtId="4" fontId="80" fillId="35" borderId="14" xfId="0" applyNumberFormat="1" applyFont="1" applyFill="1" applyBorder="1" applyAlignment="1">
      <alignment horizontal="center" vertical="center" wrapText="1"/>
    </xf>
    <xf numFmtId="4" fontId="80" fillId="35" borderId="11" xfId="0" applyNumberFormat="1" applyFont="1" applyFill="1" applyBorder="1" applyAlignment="1">
      <alignment horizontal="center" vertical="center" wrapText="1"/>
    </xf>
    <xf numFmtId="4" fontId="80" fillId="35" borderId="16" xfId="0" applyNumberFormat="1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vertical="center"/>
    </xf>
    <xf numFmtId="0" fontId="90" fillId="35" borderId="10" xfId="0" applyFont="1" applyFill="1" applyBorder="1" applyAlignment="1">
      <alignment vertical="center"/>
    </xf>
    <xf numFmtId="4" fontId="80" fillId="35" borderId="14" xfId="0" applyNumberFormat="1" applyFont="1" applyFill="1" applyBorder="1" applyAlignment="1">
      <alignment horizontal="left" vertical="center"/>
    </xf>
    <xf numFmtId="4" fontId="80" fillId="35" borderId="16" xfId="0" applyNumberFormat="1" applyFont="1" applyFill="1" applyBorder="1" applyAlignment="1">
      <alignment horizontal="left" vertical="center"/>
    </xf>
    <xf numFmtId="0" fontId="80" fillId="35" borderId="14" xfId="0" applyFont="1" applyFill="1" applyBorder="1" applyAlignment="1">
      <alignment horizontal="left" vertical="center" wrapText="1"/>
    </xf>
    <xf numFmtId="0" fontId="80" fillId="35" borderId="16" xfId="0" applyFont="1" applyFill="1" applyBorder="1" applyAlignment="1">
      <alignment horizontal="left" vertical="center" wrapText="1"/>
    </xf>
    <xf numFmtId="164" fontId="80" fillId="0" borderId="14" xfId="0" applyNumberFormat="1" applyFont="1" applyFill="1" applyBorder="1" applyAlignment="1">
      <alignment horizontal="center" vertical="center" wrapText="1"/>
    </xf>
    <xf numFmtId="164" fontId="80" fillId="0" borderId="1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79" fillId="33" borderId="14" xfId="0" applyFont="1" applyFill="1" applyBorder="1" applyAlignment="1">
      <alignment horizontal="center" vertical="center" wrapText="1"/>
    </xf>
    <xf numFmtId="2" fontId="80" fillId="0" borderId="14" xfId="0" applyNumberFormat="1" applyFont="1" applyFill="1" applyBorder="1" applyAlignment="1">
      <alignment horizontal="center" vertical="center" wrapText="1"/>
    </xf>
    <xf numFmtId="2" fontId="80" fillId="0" borderId="11" xfId="0" applyNumberFormat="1" applyFont="1" applyFill="1" applyBorder="1" applyAlignment="1">
      <alignment horizontal="center" vertical="center" wrapText="1"/>
    </xf>
    <xf numFmtId="2" fontId="80" fillId="0" borderId="16" xfId="0" applyNumberFormat="1" applyFont="1" applyFill="1" applyBorder="1" applyAlignment="1">
      <alignment horizontal="center" vertical="center" wrapText="1"/>
    </xf>
    <xf numFmtId="0" fontId="80" fillId="35" borderId="14" xfId="0" applyFont="1" applyFill="1" applyBorder="1" applyAlignment="1">
      <alignment horizontal="center" vertical="center" wrapText="1"/>
    </xf>
    <xf numFmtId="0" fontId="80" fillId="35" borderId="11" xfId="0" applyFont="1" applyFill="1" applyBorder="1" applyAlignment="1">
      <alignment horizontal="center" vertical="center" wrapText="1"/>
    </xf>
    <xf numFmtId="0" fontId="80" fillId="35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164" fontId="80" fillId="0" borderId="11" xfId="0" applyNumberFormat="1" applyFont="1" applyFill="1" applyBorder="1" applyAlignment="1">
      <alignment horizontal="center" vertical="center" wrapText="1"/>
    </xf>
    <xf numFmtId="4" fontId="80" fillId="35" borderId="14" xfId="0" applyNumberFormat="1" applyFont="1" applyFill="1" applyBorder="1" applyAlignment="1">
      <alignment horizontal="center" vertical="center"/>
    </xf>
    <xf numFmtId="4" fontId="80" fillId="35" borderId="11" xfId="0" applyNumberFormat="1" applyFont="1" applyFill="1" applyBorder="1" applyAlignment="1">
      <alignment horizontal="center" vertical="center"/>
    </xf>
    <xf numFmtId="4" fontId="80" fillId="35" borderId="16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1" fontId="91" fillId="0" borderId="14" xfId="0" applyNumberFormat="1" applyFont="1" applyFill="1" applyBorder="1" applyAlignment="1">
      <alignment horizontal="center" vertical="center"/>
    </xf>
    <xf numFmtId="1" fontId="91" fillId="0" borderId="11" xfId="0" applyNumberFormat="1" applyFont="1" applyFill="1" applyBorder="1" applyAlignment="1">
      <alignment horizontal="center" vertical="center"/>
    </xf>
    <xf numFmtId="1" fontId="91" fillId="0" borderId="16" xfId="0" applyNumberFormat="1" applyFont="1" applyFill="1" applyBorder="1" applyAlignment="1">
      <alignment horizontal="center" vertical="center"/>
    </xf>
    <xf numFmtId="0" fontId="90" fillId="0" borderId="13" xfId="0" applyFont="1" applyFill="1" applyBorder="1" applyAlignment="1">
      <alignment vertical="center"/>
    </xf>
    <xf numFmtId="0" fontId="90" fillId="0" borderId="17" xfId="0" applyFont="1" applyFill="1" applyBorder="1" applyAlignment="1">
      <alignment vertical="center"/>
    </xf>
    <xf numFmtId="0" fontId="90" fillId="0" borderId="24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79" fillId="33" borderId="13" xfId="0" applyFont="1" applyFill="1" applyBorder="1" applyAlignment="1">
      <alignment horizontal="center" vertical="center" wrapText="1"/>
    </xf>
    <xf numFmtId="0" fontId="79" fillId="33" borderId="17" xfId="0" applyFont="1" applyFill="1" applyBorder="1" applyAlignment="1">
      <alignment horizontal="center" vertical="center" wrapText="1"/>
    </xf>
    <xf numFmtId="0" fontId="79" fillId="33" borderId="24" xfId="0" applyFont="1" applyFill="1" applyBorder="1" applyAlignment="1">
      <alignment horizontal="center" vertical="center" wrapText="1"/>
    </xf>
    <xf numFmtId="0" fontId="90" fillId="34" borderId="27" xfId="0" applyFont="1" applyFill="1" applyBorder="1" applyAlignment="1">
      <alignment horizontal="left" vertical="center" wrapText="1"/>
    </xf>
    <xf numFmtId="0" fontId="90" fillId="34" borderId="28" xfId="0" applyFont="1" applyFill="1" applyBorder="1" applyAlignment="1">
      <alignment horizontal="left" vertical="center" wrapText="1"/>
    </xf>
    <xf numFmtId="0" fontId="90" fillId="0" borderId="13" xfId="0" applyFont="1" applyFill="1" applyBorder="1" applyAlignment="1">
      <alignment/>
    </xf>
    <xf numFmtId="0" fontId="90" fillId="0" borderId="17" xfId="0" applyFont="1" applyFill="1" applyBorder="1" applyAlignment="1">
      <alignment/>
    </xf>
    <xf numFmtId="0" fontId="90" fillId="0" borderId="24" xfId="0" applyFont="1" applyFill="1" applyBorder="1" applyAlignment="1">
      <alignment/>
    </xf>
    <xf numFmtId="0" fontId="79" fillId="33" borderId="20" xfId="0" applyFont="1" applyFill="1" applyBorder="1" applyAlignment="1">
      <alignment horizontal="center" vertical="center" wrapText="1"/>
    </xf>
    <xf numFmtId="0" fontId="79" fillId="33" borderId="29" xfId="0" applyFont="1" applyFill="1" applyBorder="1" applyAlignment="1">
      <alignment horizontal="center" vertical="center" wrapText="1"/>
    </xf>
    <xf numFmtId="0" fontId="79" fillId="33" borderId="3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0" fontId="90" fillId="0" borderId="15" xfId="0" applyFont="1" applyFill="1" applyBorder="1" applyAlignment="1">
      <alignment/>
    </xf>
    <xf numFmtId="0" fontId="90" fillId="0" borderId="31" xfId="0" applyFont="1" applyFill="1" applyBorder="1" applyAlignment="1">
      <alignment/>
    </xf>
    <xf numFmtId="0" fontId="90" fillId="0" borderId="32" xfId="0" applyFont="1" applyFill="1" applyBorder="1" applyAlignment="1">
      <alignment/>
    </xf>
    <xf numFmtId="0" fontId="79" fillId="33" borderId="15" xfId="0" applyFont="1" applyFill="1" applyBorder="1" applyAlignment="1">
      <alignment horizontal="center" vertical="center" wrapText="1"/>
    </xf>
    <xf numFmtId="0" fontId="79" fillId="33" borderId="31" xfId="0" applyFont="1" applyFill="1" applyBorder="1" applyAlignment="1">
      <alignment horizontal="center" vertical="center" wrapText="1"/>
    </xf>
    <xf numFmtId="0" fontId="79" fillId="33" borderId="32" xfId="0" applyFont="1" applyFill="1" applyBorder="1" applyAlignment="1">
      <alignment horizontal="center" vertical="center" wrapText="1"/>
    </xf>
    <xf numFmtId="0" fontId="90" fillId="0" borderId="13" xfId="0" applyFont="1" applyFill="1" applyBorder="1" applyAlignment="1">
      <alignment horizontal="left" vertical="center" wrapText="1"/>
    </xf>
    <xf numFmtId="0" fontId="90" fillId="0" borderId="17" xfId="0" applyFont="1" applyFill="1" applyBorder="1" applyAlignment="1">
      <alignment horizontal="left" vertical="center" wrapText="1"/>
    </xf>
    <xf numFmtId="0" fontId="90" fillId="0" borderId="24" xfId="0" applyFont="1" applyFill="1" applyBorder="1" applyAlignment="1">
      <alignment horizontal="left" vertical="center" wrapText="1"/>
    </xf>
    <xf numFmtId="0" fontId="90" fillId="34" borderId="13" xfId="0" applyFont="1" applyFill="1" applyBorder="1" applyAlignment="1">
      <alignment horizontal="left" vertical="center" wrapText="1"/>
    </xf>
    <xf numFmtId="0" fontId="90" fillId="34" borderId="24" xfId="0" applyFont="1" applyFill="1" applyBorder="1" applyAlignment="1">
      <alignment horizontal="left"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0" fillId="0" borderId="17" xfId="0" applyFont="1" applyBorder="1" applyAlignment="1">
      <alignment vertical="center" wrapText="1"/>
    </xf>
    <xf numFmtId="0" fontId="80" fillId="0" borderId="24" xfId="0" applyFont="1" applyBorder="1" applyAlignment="1">
      <alignment vertical="center" wrapText="1"/>
    </xf>
    <xf numFmtId="0" fontId="90" fillId="0" borderId="13" xfId="0" applyFont="1" applyBorder="1" applyAlignment="1">
      <alignment/>
    </xf>
    <xf numFmtId="0" fontId="90" fillId="0" borderId="24" xfId="0" applyFont="1" applyBorder="1" applyAlignment="1">
      <alignment/>
    </xf>
    <xf numFmtId="0" fontId="104" fillId="33" borderId="17" xfId="0" applyFont="1" applyFill="1" applyBorder="1" applyAlignment="1">
      <alignment horizontal="left" vertical="center"/>
    </xf>
    <xf numFmtId="0" fontId="104" fillId="33" borderId="24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left" vertical="center" wrapText="1"/>
    </xf>
    <xf numFmtId="0" fontId="104" fillId="33" borderId="10" xfId="0" applyFont="1" applyFill="1" applyBorder="1" applyAlignment="1">
      <alignment horizontal="left" vertical="center" wrapText="1"/>
    </xf>
    <xf numFmtId="0" fontId="104" fillId="33" borderId="13" xfId="0" applyFont="1" applyFill="1" applyBorder="1" applyAlignment="1">
      <alignment horizontal="left" vertical="center"/>
    </xf>
    <xf numFmtId="0" fontId="61" fillId="33" borderId="10" xfId="0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37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 textRotation="180"/>
    </xf>
    <xf numFmtId="0" fontId="102" fillId="0" borderId="13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102" fillId="0" borderId="10" xfId="0" applyFont="1" applyFill="1" applyBorder="1" applyAlignment="1">
      <alignment horizontal="center" vertical="center"/>
    </xf>
    <xf numFmtId="0" fontId="102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" xfId="52"/>
    <cellStyle name="Normalny 4" xfId="53"/>
    <cellStyle name="Normalny_budynki" xfId="54"/>
    <cellStyle name="Normalny_elektronika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zoomScaleSheetLayoutView="90" zoomScalePageLayoutView="0" workbookViewId="0" topLeftCell="A4">
      <selection activeCell="E8" sqref="E8"/>
    </sheetView>
  </sheetViews>
  <sheetFormatPr defaultColWidth="9.140625" defaultRowHeight="12.75"/>
  <cols>
    <col min="1" max="1" width="5.140625" style="16" customWidth="1"/>
    <col min="2" max="2" width="28.28125" style="6" customWidth="1"/>
    <col min="3" max="3" width="9.8515625" style="4" customWidth="1"/>
    <col min="4" max="4" width="20.57421875" style="7" customWidth="1"/>
    <col min="5" max="5" width="20.8515625" style="7" customWidth="1"/>
    <col min="6" max="6" width="26.140625" style="6" customWidth="1"/>
    <col min="7" max="7" width="21.8515625" style="4" customWidth="1"/>
    <col min="8" max="8" width="34.421875" style="6" customWidth="1"/>
    <col min="9" max="9" width="25.8515625" style="11" customWidth="1"/>
    <col min="10" max="11" width="16.8515625" style="2" bestFit="1" customWidth="1"/>
    <col min="12" max="16384" width="9.140625" style="2" customWidth="1"/>
  </cols>
  <sheetData>
    <row r="1" spans="8:9" ht="12.75">
      <c r="H1" s="360" t="s">
        <v>214</v>
      </c>
      <c r="I1" s="360"/>
    </row>
    <row r="2" spans="1:9" ht="32.25" customHeight="1">
      <c r="A2" s="368" t="s">
        <v>165</v>
      </c>
      <c r="B2" s="368"/>
      <c r="C2" s="368"/>
      <c r="D2" s="368"/>
      <c r="E2" s="368"/>
      <c r="F2" s="368"/>
      <c r="G2" s="368"/>
      <c r="H2" s="368"/>
      <c r="I2" s="368"/>
    </row>
    <row r="3" spans="1:9" ht="32.25" customHeight="1">
      <c r="A3" s="22"/>
      <c r="B3" s="22"/>
      <c r="C3" s="22"/>
      <c r="D3" s="22"/>
      <c r="E3" s="22"/>
      <c r="F3" s="22"/>
      <c r="G3" s="22"/>
      <c r="H3" s="22"/>
      <c r="I3" s="23"/>
    </row>
    <row r="4" spans="1:9" ht="12.75">
      <c r="A4" s="17"/>
      <c r="B4" s="17"/>
      <c r="C4" s="17"/>
      <c r="D4" s="17"/>
      <c r="E4" s="17"/>
      <c r="F4" s="17"/>
      <c r="G4" s="17"/>
      <c r="H4" s="17"/>
      <c r="I4" s="24"/>
    </row>
    <row r="5" spans="1:9" ht="63" customHeight="1">
      <c r="A5" s="26" t="s">
        <v>0</v>
      </c>
      <c r="B5" s="26" t="s">
        <v>25</v>
      </c>
      <c r="C5" s="26" t="s">
        <v>1</v>
      </c>
      <c r="D5" s="137" t="s">
        <v>17</v>
      </c>
      <c r="E5" s="137" t="s">
        <v>36</v>
      </c>
      <c r="F5" s="26" t="s">
        <v>26</v>
      </c>
      <c r="G5" s="26" t="s">
        <v>46</v>
      </c>
      <c r="H5" s="26" t="s">
        <v>13</v>
      </c>
      <c r="I5" s="26" t="s">
        <v>45</v>
      </c>
    </row>
    <row r="6" spans="1:9" s="1" customFormat="1" ht="15" customHeight="1">
      <c r="A6" s="283"/>
      <c r="B6" s="284"/>
      <c r="C6" s="285"/>
      <c r="D6" s="286"/>
      <c r="E6" s="286"/>
      <c r="F6" s="287"/>
      <c r="G6" s="283"/>
      <c r="H6" s="112" t="s">
        <v>345</v>
      </c>
      <c r="I6" s="283"/>
    </row>
    <row r="7" spans="1:9" s="1" customFormat="1" ht="15" customHeight="1">
      <c r="A7" s="102" t="s">
        <v>16</v>
      </c>
      <c r="B7" s="380" t="s">
        <v>37</v>
      </c>
      <c r="C7" s="381"/>
      <c r="D7" s="381"/>
      <c r="E7" s="381"/>
      <c r="F7" s="382"/>
      <c r="G7" s="288"/>
      <c r="H7" s="112"/>
      <c r="I7" s="107"/>
    </row>
    <row r="8" spans="1:10" s="28" customFormat="1" ht="15.75" customHeight="1">
      <c r="A8" s="200" t="s">
        <v>16</v>
      </c>
      <c r="B8" s="289" t="s">
        <v>77</v>
      </c>
      <c r="C8" s="149">
        <v>1920</v>
      </c>
      <c r="D8" s="139"/>
      <c r="E8" s="290">
        <f>G8*1880</f>
        <v>169200</v>
      </c>
      <c r="F8" s="291" t="s">
        <v>79</v>
      </c>
      <c r="G8" s="292">
        <v>90</v>
      </c>
      <c r="H8" s="293" t="s">
        <v>80</v>
      </c>
      <c r="I8" s="294" t="s">
        <v>81</v>
      </c>
      <c r="J8" s="29"/>
    </row>
    <row r="9" spans="1:10" s="28" customFormat="1" ht="15.75" customHeight="1">
      <c r="A9" s="200" t="s">
        <v>27</v>
      </c>
      <c r="B9" s="289" t="s">
        <v>77</v>
      </c>
      <c r="C9" s="149">
        <v>1920</v>
      </c>
      <c r="D9" s="139"/>
      <c r="E9" s="290">
        <f>G9*1880</f>
        <v>564000</v>
      </c>
      <c r="F9" s="291" t="s">
        <v>79</v>
      </c>
      <c r="G9" s="292">
        <v>300</v>
      </c>
      <c r="H9" s="293" t="s">
        <v>82</v>
      </c>
      <c r="I9" s="294" t="s">
        <v>78</v>
      </c>
      <c r="J9" s="29"/>
    </row>
    <row r="10" spans="1:10" s="28" customFormat="1" ht="15.75" customHeight="1">
      <c r="A10" s="369" t="s">
        <v>28</v>
      </c>
      <c r="B10" s="289" t="s">
        <v>76</v>
      </c>
      <c r="C10" s="149">
        <v>1920</v>
      </c>
      <c r="D10" s="139"/>
      <c r="E10" s="161">
        <v>427125</v>
      </c>
      <c r="F10" s="291" t="s">
        <v>79</v>
      </c>
      <c r="G10" s="292">
        <v>113.9</v>
      </c>
      <c r="H10" s="356" t="s">
        <v>82</v>
      </c>
      <c r="I10" s="294" t="s">
        <v>78</v>
      </c>
      <c r="J10" s="29"/>
    </row>
    <row r="11" spans="1:10" s="28" customFormat="1" ht="15.75" customHeight="1">
      <c r="A11" s="370"/>
      <c r="B11" s="289" t="s">
        <v>76</v>
      </c>
      <c r="C11" s="149">
        <v>1920</v>
      </c>
      <c r="D11" s="139"/>
      <c r="E11" s="161">
        <v>342300</v>
      </c>
      <c r="F11" s="291" t="s">
        <v>79</v>
      </c>
      <c r="G11" s="292">
        <v>91.28</v>
      </c>
      <c r="H11" s="357"/>
      <c r="I11" s="294" t="s">
        <v>78</v>
      </c>
      <c r="J11" s="29"/>
    </row>
    <row r="12" spans="1:10" s="28" customFormat="1" ht="15.75" customHeight="1">
      <c r="A12" s="200" t="s">
        <v>29</v>
      </c>
      <c r="B12" s="289" t="s">
        <v>76</v>
      </c>
      <c r="C12" s="149">
        <v>1940</v>
      </c>
      <c r="D12" s="139"/>
      <c r="E12" s="139">
        <v>862500</v>
      </c>
      <c r="F12" s="291" t="s">
        <v>79</v>
      </c>
      <c r="G12" s="292">
        <v>230</v>
      </c>
      <c r="H12" s="293" t="s">
        <v>83</v>
      </c>
      <c r="I12" s="294" t="s">
        <v>86</v>
      </c>
      <c r="J12" s="29"/>
    </row>
    <row r="13" spans="1:10" s="28" customFormat="1" ht="15.75" customHeight="1">
      <c r="A13" s="200" t="s">
        <v>31</v>
      </c>
      <c r="B13" s="289" t="s">
        <v>76</v>
      </c>
      <c r="C13" s="149">
        <v>1929</v>
      </c>
      <c r="D13" s="139"/>
      <c r="E13" s="290">
        <f>G13*3750</f>
        <v>1001212.5</v>
      </c>
      <c r="F13" s="291" t="s">
        <v>79</v>
      </c>
      <c r="G13" s="292">
        <v>266.99</v>
      </c>
      <c r="H13" s="293" t="s">
        <v>219</v>
      </c>
      <c r="I13" s="294" t="s">
        <v>85</v>
      </c>
      <c r="J13" s="29"/>
    </row>
    <row r="14" spans="1:10" s="28" customFormat="1" ht="15.75" customHeight="1">
      <c r="A14" s="200" t="s">
        <v>32</v>
      </c>
      <c r="B14" s="289" t="s">
        <v>76</v>
      </c>
      <c r="C14" s="149">
        <v>1929</v>
      </c>
      <c r="D14" s="139"/>
      <c r="E14" s="290">
        <f>G14*3750</f>
        <v>510000</v>
      </c>
      <c r="F14" s="291" t="s">
        <v>79</v>
      </c>
      <c r="G14" s="292">
        <v>136</v>
      </c>
      <c r="H14" s="293" t="s">
        <v>87</v>
      </c>
      <c r="I14" s="294" t="s">
        <v>86</v>
      </c>
      <c r="J14" s="29"/>
    </row>
    <row r="15" spans="1:10" s="28" customFormat="1" ht="15.75" customHeight="1">
      <c r="A15" s="200" t="s">
        <v>33</v>
      </c>
      <c r="B15" s="289" t="s">
        <v>76</v>
      </c>
      <c r="C15" s="149">
        <v>1929</v>
      </c>
      <c r="D15" s="139"/>
      <c r="E15" s="290">
        <f>G15*3750</f>
        <v>505837.49999999994</v>
      </c>
      <c r="F15" s="291" t="s">
        <v>79</v>
      </c>
      <c r="G15" s="292">
        <v>134.89</v>
      </c>
      <c r="H15" s="293" t="s">
        <v>88</v>
      </c>
      <c r="I15" s="294" t="s">
        <v>86</v>
      </c>
      <c r="J15" s="29"/>
    </row>
    <row r="16" spans="1:10" s="28" customFormat="1" ht="15.75" customHeight="1">
      <c r="A16" s="200" t="s">
        <v>102</v>
      </c>
      <c r="B16" s="289" t="s">
        <v>76</v>
      </c>
      <c r="C16" s="149">
        <v>1920</v>
      </c>
      <c r="D16" s="139"/>
      <c r="E16" s="290">
        <f>G16*3750</f>
        <v>486675</v>
      </c>
      <c r="F16" s="291" t="s">
        <v>79</v>
      </c>
      <c r="G16" s="292">
        <v>129.78</v>
      </c>
      <c r="H16" s="293" t="s">
        <v>89</v>
      </c>
      <c r="I16" s="294" t="s">
        <v>90</v>
      </c>
      <c r="J16" s="29"/>
    </row>
    <row r="17" spans="1:10" s="28" customFormat="1" ht="15.75" customHeight="1">
      <c r="A17" s="200" t="s">
        <v>103</v>
      </c>
      <c r="B17" s="289" t="s">
        <v>91</v>
      </c>
      <c r="C17" s="149">
        <v>1996</v>
      </c>
      <c r="D17" s="139"/>
      <c r="E17" s="295">
        <f>G17*2820</f>
        <v>253800</v>
      </c>
      <c r="F17" s="291" t="s">
        <v>79</v>
      </c>
      <c r="G17" s="296">
        <v>90</v>
      </c>
      <c r="H17" s="293" t="s">
        <v>176</v>
      </c>
      <c r="I17" s="294"/>
      <c r="J17" s="29"/>
    </row>
    <row r="18" spans="1:10" s="28" customFormat="1" ht="14.25" customHeight="1">
      <c r="A18" s="200" t="s">
        <v>104</v>
      </c>
      <c r="B18" s="289" t="s">
        <v>92</v>
      </c>
      <c r="C18" s="149">
        <v>1938</v>
      </c>
      <c r="D18" s="139"/>
      <c r="E18" s="295">
        <f>G18*2820</f>
        <v>676800</v>
      </c>
      <c r="F18" s="291" t="s">
        <v>79</v>
      </c>
      <c r="G18" s="297">
        <v>240</v>
      </c>
      <c r="H18" s="293" t="s">
        <v>177</v>
      </c>
      <c r="I18" s="294" t="s">
        <v>86</v>
      </c>
      <c r="J18" s="29"/>
    </row>
    <row r="19" spans="1:10" s="28" customFormat="1" ht="14.25" customHeight="1">
      <c r="A19" s="369" t="s">
        <v>105</v>
      </c>
      <c r="B19" s="356" t="s">
        <v>93</v>
      </c>
      <c r="C19" s="149">
        <v>1977</v>
      </c>
      <c r="D19" s="358"/>
      <c r="E19" s="290">
        <f>G19*4690</f>
        <v>703500</v>
      </c>
      <c r="F19" s="347" t="s">
        <v>79</v>
      </c>
      <c r="G19" s="298">
        <v>150</v>
      </c>
      <c r="H19" s="356" t="s">
        <v>263</v>
      </c>
      <c r="I19" s="354" t="s">
        <v>86</v>
      </c>
      <c r="J19" s="29"/>
    </row>
    <row r="20" spans="1:10" s="28" customFormat="1" ht="14.25" customHeight="1">
      <c r="A20" s="370"/>
      <c r="B20" s="357"/>
      <c r="C20" s="149">
        <v>1995</v>
      </c>
      <c r="D20" s="359"/>
      <c r="E20" s="290">
        <f>G20*4690</f>
        <v>1779855</v>
      </c>
      <c r="F20" s="348"/>
      <c r="G20" s="298">
        <v>379.5</v>
      </c>
      <c r="H20" s="357"/>
      <c r="I20" s="355"/>
      <c r="J20" s="29"/>
    </row>
    <row r="21" spans="1:10" s="28" customFormat="1" ht="14.25" customHeight="1">
      <c r="A21" s="200" t="s">
        <v>106</v>
      </c>
      <c r="B21" s="289" t="s">
        <v>76</v>
      </c>
      <c r="C21" s="149">
        <v>1920</v>
      </c>
      <c r="D21" s="139"/>
      <c r="E21" s="290">
        <f>G21*3750</f>
        <v>385387.5</v>
      </c>
      <c r="F21" s="291" t="s">
        <v>79</v>
      </c>
      <c r="G21" s="298">
        <v>102.77</v>
      </c>
      <c r="H21" s="293" t="s">
        <v>94</v>
      </c>
      <c r="I21" s="294" t="s">
        <v>90</v>
      </c>
      <c r="J21" s="29"/>
    </row>
    <row r="22" spans="1:10" s="28" customFormat="1" ht="14.25" customHeight="1">
      <c r="A22" s="200" t="s">
        <v>107</v>
      </c>
      <c r="B22" s="289" t="s">
        <v>77</v>
      </c>
      <c r="C22" s="149" t="s">
        <v>95</v>
      </c>
      <c r="D22" s="139"/>
      <c r="E22" s="290">
        <f>G22*1880</f>
        <v>370529.2</v>
      </c>
      <c r="F22" s="291" t="s">
        <v>79</v>
      </c>
      <c r="G22" s="298">
        <v>197.09</v>
      </c>
      <c r="H22" s="293" t="s">
        <v>96</v>
      </c>
      <c r="I22" s="294" t="s">
        <v>90</v>
      </c>
      <c r="J22" s="29"/>
    </row>
    <row r="23" spans="1:10" s="28" customFormat="1" ht="14.25" customHeight="1">
      <c r="A23" s="200" t="s">
        <v>108</v>
      </c>
      <c r="B23" s="289" t="s">
        <v>76</v>
      </c>
      <c r="C23" s="149" t="s">
        <v>97</v>
      </c>
      <c r="D23" s="139"/>
      <c r="E23" s="290">
        <f>G23*3750</f>
        <v>1950000</v>
      </c>
      <c r="F23" s="291" t="s">
        <v>79</v>
      </c>
      <c r="G23" s="298">
        <v>520</v>
      </c>
      <c r="H23" s="293" t="s">
        <v>264</v>
      </c>
      <c r="I23" s="294" t="s">
        <v>90</v>
      </c>
      <c r="J23" s="29"/>
    </row>
    <row r="24" spans="1:10" s="28" customFormat="1" ht="14.25" customHeight="1">
      <c r="A24" s="200" t="s">
        <v>109</v>
      </c>
      <c r="B24" s="289" t="s">
        <v>76</v>
      </c>
      <c r="C24" s="149" t="s">
        <v>97</v>
      </c>
      <c r="D24" s="139"/>
      <c r="E24" s="290">
        <v>1200000</v>
      </c>
      <c r="F24" s="291" t="s">
        <v>79</v>
      </c>
      <c r="G24" s="298">
        <v>33063</v>
      </c>
      <c r="H24" s="293" t="s">
        <v>265</v>
      </c>
      <c r="I24" s="294" t="s">
        <v>90</v>
      </c>
      <c r="J24" s="29"/>
    </row>
    <row r="25" spans="1:10" s="28" customFormat="1" ht="14.25" customHeight="1">
      <c r="A25" s="200" t="s">
        <v>110</v>
      </c>
      <c r="B25" s="299" t="s">
        <v>76</v>
      </c>
      <c r="C25" s="149">
        <v>1920</v>
      </c>
      <c r="D25" s="139"/>
      <c r="E25" s="290">
        <f>G25*3750</f>
        <v>306900</v>
      </c>
      <c r="F25" s="291" t="s">
        <v>79</v>
      </c>
      <c r="G25" s="298">
        <v>81.84</v>
      </c>
      <c r="H25" s="293" t="s">
        <v>266</v>
      </c>
      <c r="I25" s="294" t="s">
        <v>90</v>
      </c>
      <c r="J25" s="29"/>
    </row>
    <row r="26" spans="1:10" s="28" customFormat="1" ht="14.25" customHeight="1">
      <c r="A26" s="200" t="s">
        <v>111</v>
      </c>
      <c r="B26" s="179" t="s">
        <v>160</v>
      </c>
      <c r="C26" s="149">
        <v>1972</v>
      </c>
      <c r="D26" s="139"/>
      <c r="E26" s="290">
        <f>G26*4690</f>
        <v>4596246.9</v>
      </c>
      <c r="F26" s="291" t="s">
        <v>79</v>
      </c>
      <c r="G26" s="298">
        <v>980.01</v>
      </c>
      <c r="H26" s="293" t="s">
        <v>99</v>
      </c>
      <c r="I26" s="294" t="s">
        <v>90</v>
      </c>
      <c r="J26" s="29"/>
    </row>
    <row r="27" spans="1:10" s="28" customFormat="1" ht="14.25" customHeight="1">
      <c r="A27" s="200" t="s">
        <v>112</v>
      </c>
      <c r="B27" s="289" t="s">
        <v>76</v>
      </c>
      <c r="C27" s="149">
        <v>1920</v>
      </c>
      <c r="D27" s="139"/>
      <c r="E27" s="290">
        <f>G27*3750</f>
        <v>174000</v>
      </c>
      <c r="F27" s="291" t="s">
        <v>79</v>
      </c>
      <c r="G27" s="298">
        <v>46.4</v>
      </c>
      <c r="H27" s="293" t="s">
        <v>267</v>
      </c>
      <c r="I27" s="294" t="s">
        <v>90</v>
      </c>
      <c r="J27" s="29"/>
    </row>
    <row r="28" spans="1:10" s="28" customFormat="1" ht="21.75" customHeight="1">
      <c r="A28" s="200" t="s">
        <v>113</v>
      </c>
      <c r="B28" s="299" t="s">
        <v>180</v>
      </c>
      <c r="C28" s="149"/>
      <c r="D28" s="358"/>
      <c r="E28" s="139">
        <f>G28*4690</f>
        <v>797300</v>
      </c>
      <c r="F28" s="349" t="s">
        <v>100</v>
      </c>
      <c r="G28" s="298">
        <v>170</v>
      </c>
      <c r="H28" s="365" t="s">
        <v>163</v>
      </c>
      <c r="I28" s="373" t="s">
        <v>101</v>
      </c>
      <c r="J28" s="29"/>
    </row>
    <row r="29" spans="1:10" s="28" customFormat="1" ht="19.5" customHeight="1">
      <c r="A29" s="200" t="s">
        <v>114</v>
      </c>
      <c r="B29" s="179" t="s">
        <v>178</v>
      </c>
      <c r="C29" s="149"/>
      <c r="D29" s="372"/>
      <c r="E29" s="139">
        <v>1058993.66</v>
      </c>
      <c r="F29" s="350"/>
      <c r="G29" s="298">
        <v>225</v>
      </c>
      <c r="H29" s="366"/>
      <c r="I29" s="374"/>
      <c r="J29" s="29"/>
    </row>
    <row r="30" spans="1:10" s="28" customFormat="1" ht="53.25" customHeight="1">
      <c r="A30" s="200" t="s">
        <v>115</v>
      </c>
      <c r="B30" s="201" t="s">
        <v>179</v>
      </c>
      <c r="C30" s="149"/>
      <c r="D30" s="359"/>
      <c r="E30" s="139">
        <f>576166.5+282282</f>
        <v>858448.5</v>
      </c>
      <c r="F30" s="351"/>
      <c r="G30" s="298">
        <v>273</v>
      </c>
      <c r="H30" s="367"/>
      <c r="I30" s="375"/>
      <c r="J30" s="30" t="s">
        <v>181</v>
      </c>
    </row>
    <row r="31" spans="1:10" s="28" customFormat="1" ht="53.25" customHeight="1">
      <c r="A31" s="369" t="s">
        <v>116</v>
      </c>
      <c r="B31" s="201" t="s">
        <v>193</v>
      </c>
      <c r="C31" s="365">
        <v>2012</v>
      </c>
      <c r="D31" s="203">
        <v>5665997.87</v>
      </c>
      <c r="E31" s="203"/>
      <c r="F31" s="349" t="s">
        <v>192</v>
      </c>
      <c r="G31" s="362">
        <v>843.6</v>
      </c>
      <c r="H31" s="365" t="s">
        <v>190</v>
      </c>
      <c r="I31" s="373" t="s">
        <v>191</v>
      </c>
      <c r="J31" s="30"/>
    </row>
    <row r="32" spans="1:10" s="28" customFormat="1" ht="53.25" customHeight="1">
      <c r="A32" s="371"/>
      <c r="B32" s="201" t="s">
        <v>194</v>
      </c>
      <c r="C32" s="366"/>
      <c r="D32" s="203">
        <v>110464</v>
      </c>
      <c r="E32" s="203"/>
      <c r="F32" s="350"/>
      <c r="G32" s="363"/>
      <c r="H32" s="366"/>
      <c r="I32" s="374"/>
      <c r="J32" s="30"/>
    </row>
    <row r="33" spans="1:10" s="28" customFormat="1" ht="53.25" customHeight="1">
      <c r="A33" s="371"/>
      <c r="B33" s="201" t="s">
        <v>195</v>
      </c>
      <c r="C33" s="366"/>
      <c r="D33" s="203">
        <v>49195</v>
      </c>
      <c r="E33" s="203"/>
      <c r="F33" s="350"/>
      <c r="G33" s="363"/>
      <c r="H33" s="366"/>
      <c r="I33" s="374"/>
      <c r="J33" s="30"/>
    </row>
    <row r="34" spans="1:10" s="28" customFormat="1" ht="53.25" customHeight="1">
      <c r="A34" s="370"/>
      <c r="B34" s="201" t="s">
        <v>196</v>
      </c>
      <c r="C34" s="367"/>
      <c r="D34" s="203">
        <v>73440</v>
      </c>
      <c r="E34" s="203"/>
      <c r="F34" s="351"/>
      <c r="G34" s="364"/>
      <c r="H34" s="367"/>
      <c r="I34" s="375"/>
      <c r="J34" s="30"/>
    </row>
    <row r="35" spans="1:10" s="28" customFormat="1" ht="53.25" customHeight="1">
      <c r="A35" s="200" t="s">
        <v>117</v>
      </c>
      <c r="B35" s="201" t="s">
        <v>251</v>
      </c>
      <c r="C35" s="202"/>
      <c r="D35" s="203">
        <v>61099.42</v>
      </c>
      <c r="E35" s="203"/>
      <c r="F35" s="204"/>
      <c r="G35" s="205"/>
      <c r="H35" s="150" t="s">
        <v>252</v>
      </c>
      <c r="I35" s="206"/>
      <c r="J35" s="30"/>
    </row>
    <row r="36" spans="1:10" s="28" customFormat="1" ht="53.25" customHeight="1">
      <c r="A36" s="200" t="s">
        <v>182</v>
      </c>
      <c r="B36" s="201" t="s">
        <v>249</v>
      </c>
      <c r="C36" s="202"/>
      <c r="D36" s="203">
        <v>17468.17</v>
      </c>
      <c r="E36" s="203"/>
      <c r="F36" s="204"/>
      <c r="G36" s="205"/>
      <c r="H36" s="150" t="s">
        <v>253</v>
      </c>
      <c r="I36" s="206"/>
      <c r="J36" s="30"/>
    </row>
    <row r="37" spans="1:10" s="28" customFormat="1" ht="53.25" customHeight="1">
      <c r="A37" s="200" t="s">
        <v>183</v>
      </c>
      <c r="B37" s="201" t="s">
        <v>250</v>
      </c>
      <c r="C37" s="202"/>
      <c r="D37" s="203">
        <v>39105.09</v>
      </c>
      <c r="E37" s="203"/>
      <c r="F37" s="204"/>
      <c r="G37" s="205"/>
      <c r="H37" s="150" t="s">
        <v>98</v>
      </c>
      <c r="I37" s="206"/>
      <c r="J37" s="30"/>
    </row>
    <row r="38" spans="1:10" s="28" customFormat="1" ht="53.25" customHeight="1">
      <c r="A38" s="200" t="s">
        <v>270</v>
      </c>
      <c r="B38" s="201" t="s">
        <v>274</v>
      </c>
      <c r="C38" s="202">
        <v>1979</v>
      </c>
      <c r="D38" s="203"/>
      <c r="E38" s="203">
        <v>553284</v>
      </c>
      <c r="F38" s="204"/>
      <c r="G38" s="205">
        <v>196.2</v>
      </c>
      <c r="H38" s="150" t="s">
        <v>278</v>
      </c>
      <c r="I38" s="206" t="s">
        <v>280</v>
      </c>
      <c r="J38" s="30"/>
    </row>
    <row r="39" spans="1:10" s="28" customFormat="1" ht="53.25" customHeight="1">
      <c r="A39" s="200" t="s">
        <v>271</v>
      </c>
      <c r="B39" s="201" t="s">
        <v>275</v>
      </c>
      <c r="C39" s="202">
        <v>1979</v>
      </c>
      <c r="D39" s="203"/>
      <c r="E39" s="203">
        <v>112800</v>
      </c>
      <c r="F39" s="204"/>
      <c r="G39" s="205">
        <v>40</v>
      </c>
      <c r="H39" s="150" t="s">
        <v>278</v>
      </c>
      <c r="I39" s="206" t="s">
        <v>280</v>
      </c>
      <c r="J39" s="30"/>
    </row>
    <row r="40" spans="1:10" s="28" customFormat="1" ht="53.25" customHeight="1">
      <c r="A40" s="200" t="s">
        <v>272</v>
      </c>
      <c r="B40" s="201" t="s">
        <v>276</v>
      </c>
      <c r="C40" s="202">
        <v>1979</v>
      </c>
      <c r="D40" s="203"/>
      <c r="E40" s="203">
        <v>99593.6</v>
      </c>
      <c r="F40" s="204"/>
      <c r="G40" s="205">
        <v>52.97</v>
      </c>
      <c r="H40" s="150" t="s">
        <v>278</v>
      </c>
      <c r="I40" s="206" t="s">
        <v>280</v>
      </c>
      <c r="J40" s="30"/>
    </row>
    <row r="41" spans="1:10" s="28" customFormat="1" ht="53.25" customHeight="1">
      <c r="A41" s="200" t="s">
        <v>273</v>
      </c>
      <c r="B41" s="201" t="s">
        <v>277</v>
      </c>
      <c r="C41" s="202">
        <v>1970</v>
      </c>
      <c r="D41" s="203"/>
      <c r="E41" s="203">
        <v>139167</v>
      </c>
      <c r="F41" s="204"/>
      <c r="G41" s="205">
        <v>49.35</v>
      </c>
      <c r="H41" s="150" t="s">
        <v>279</v>
      </c>
      <c r="I41" s="206" t="s">
        <v>281</v>
      </c>
      <c r="J41" s="30"/>
    </row>
    <row r="42" spans="1:9" ht="15" customHeight="1">
      <c r="A42" s="48"/>
      <c r="B42" s="383" t="s">
        <v>15</v>
      </c>
      <c r="C42" s="383"/>
      <c r="D42" s="12"/>
      <c r="E42" s="12">
        <f>E8+E9+E10+E11+E12+E13+E14+E15+E16+E17+E18+E19+E20+E21+E22+E23+E24+E25+E26+E27+E28+E29+E30+D31+D32+D33+D34+D35+D36+D37+E38+E39+E40+E41</f>
        <v>26902224.910000008</v>
      </c>
      <c r="F42" s="49"/>
      <c r="G42" s="50"/>
      <c r="H42" s="51"/>
      <c r="I42" s="52"/>
    </row>
    <row r="43" spans="1:9" s="1" customFormat="1" ht="15" customHeight="1">
      <c r="A43" s="53"/>
      <c r="B43" s="45"/>
      <c r="C43" s="45"/>
      <c r="D43" s="31"/>
      <c r="E43" s="31"/>
      <c r="F43" s="54"/>
      <c r="G43" s="55"/>
      <c r="H43" s="112" t="s">
        <v>167</v>
      </c>
      <c r="I43" s="56"/>
    </row>
    <row r="44" spans="1:9" s="1" customFormat="1" ht="15" customHeight="1">
      <c r="A44" s="102" t="s">
        <v>27</v>
      </c>
      <c r="B44" s="352" t="s">
        <v>47</v>
      </c>
      <c r="C44" s="352"/>
      <c r="D44" s="352"/>
      <c r="E44" s="352"/>
      <c r="F44" s="352"/>
      <c r="G44" s="105"/>
      <c r="H44" s="112"/>
      <c r="I44" s="107"/>
    </row>
    <row r="45" spans="1:9" s="32" customFormat="1" ht="38.25">
      <c r="A45" s="33" t="s">
        <v>16</v>
      </c>
      <c r="B45" s="138" t="s">
        <v>48</v>
      </c>
      <c r="C45" s="33">
        <v>1978</v>
      </c>
      <c r="D45" s="139"/>
      <c r="E45" s="140">
        <f>G45*4690</f>
        <v>13085334.5</v>
      </c>
      <c r="F45" s="141" t="s">
        <v>49</v>
      </c>
      <c r="G45" s="142">
        <v>2790.05</v>
      </c>
      <c r="H45" s="143" t="s">
        <v>168</v>
      </c>
      <c r="I45" s="144" t="s">
        <v>65</v>
      </c>
    </row>
    <row r="46" spans="1:9" ht="12.75">
      <c r="A46" s="48"/>
      <c r="B46" s="383" t="s">
        <v>15</v>
      </c>
      <c r="C46" s="383"/>
      <c r="D46" s="12"/>
      <c r="E46" s="12">
        <f>SUM(E45)</f>
        <v>13085334.5</v>
      </c>
      <c r="F46" s="114"/>
      <c r="G46" s="115"/>
      <c r="H46" s="116"/>
      <c r="I46" s="52"/>
    </row>
    <row r="47" spans="1:9" s="1" customFormat="1" ht="15.75" customHeight="1">
      <c r="A47" s="57"/>
      <c r="B47" s="58"/>
      <c r="C47" s="58"/>
      <c r="D47" s="59"/>
      <c r="E47" s="59"/>
      <c r="F47" s="60"/>
      <c r="G47" s="61"/>
      <c r="H47" s="112" t="s">
        <v>324</v>
      </c>
      <c r="I47" s="47"/>
    </row>
    <row r="48" spans="1:9" s="1" customFormat="1" ht="15.75" customHeight="1">
      <c r="A48" s="102" t="s">
        <v>28</v>
      </c>
      <c r="B48" s="353" t="s">
        <v>254</v>
      </c>
      <c r="C48" s="353"/>
      <c r="D48" s="353"/>
      <c r="E48" s="353"/>
      <c r="F48" s="353"/>
      <c r="G48" s="250"/>
      <c r="H48" s="112"/>
      <c r="I48" s="251"/>
    </row>
    <row r="49" spans="1:9" s="29" customFormat="1" ht="51">
      <c r="A49" s="252" t="s">
        <v>16</v>
      </c>
      <c r="B49" s="253" t="s">
        <v>326</v>
      </c>
      <c r="C49" s="254" t="s">
        <v>255</v>
      </c>
      <c r="D49" s="255"/>
      <c r="E49" s="256"/>
      <c r="F49" s="304" t="s">
        <v>256</v>
      </c>
      <c r="G49" s="257"/>
      <c r="H49" s="258" t="s">
        <v>190</v>
      </c>
      <c r="I49" s="259"/>
    </row>
    <row r="50" spans="1:9" ht="12.75">
      <c r="A50" s="62"/>
      <c r="B50" s="361" t="s">
        <v>15</v>
      </c>
      <c r="C50" s="361"/>
      <c r="D50" s="120"/>
      <c r="E50" s="109">
        <v>0</v>
      </c>
      <c r="F50" s="207"/>
      <c r="G50" s="64"/>
      <c r="H50" s="65"/>
      <c r="I50" s="66"/>
    </row>
    <row r="51" spans="1:9" s="1" customFormat="1" ht="15" customHeight="1">
      <c r="A51" s="57"/>
      <c r="B51" s="58"/>
      <c r="C51" s="58"/>
      <c r="D51" s="59"/>
      <c r="E51" s="59"/>
      <c r="F51" s="60"/>
      <c r="G51" s="61"/>
      <c r="H51" s="310" t="s">
        <v>325</v>
      </c>
      <c r="I51" s="67"/>
    </row>
    <row r="52" spans="1:9" s="1" customFormat="1" ht="15" customHeight="1">
      <c r="A52" s="102" t="s">
        <v>29</v>
      </c>
      <c r="B52" s="353" t="s">
        <v>53</v>
      </c>
      <c r="C52" s="353"/>
      <c r="D52" s="353"/>
      <c r="E52" s="353"/>
      <c r="F52" s="353"/>
      <c r="G52" s="271"/>
      <c r="H52" s="305"/>
      <c r="I52" s="251"/>
    </row>
    <row r="53" spans="1:9" s="32" customFormat="1" ht="129.75" customHeight="1">
      <c r="A53" s="318" t="s">
        <v>16</v>
      </c>
      <c r="B53" s="306" t="s">
        <v>56</v>
      </c>
      <c r="C53" s="149">
        <v>1964</v>
      </c>
      <c r="D53" s="139"/>
      <c r="E53" s="303">
        <f>G53*4690</f>
        <v>4806968.600000001</v>
      </c>
      <c r="F53" s="307" t="s">
        <v>145</v>
      </c>
      <c r="G53" s="302">
        <v>1024.94</v>
      </c>
      <c r="H53" s="308" t="s">
        <v>146</v>
      </c>
      <c r="I53" s="309" t="s">
        <v>147</v>
      </c>
    </row>
    <row r="54" spans="1:9" ht="12.75">
      <c r="A54" s="62"/>
      <c r="B54" s="361" t="s">
        <v>15</v>
      </c>
      <c r="C54" s="361"/>
      <c r="D54" s="120"/>
      <c r="E54" s="120">
        <f>SUM(E53)</f>
        <v>4806968.600000001</v>
      </c>
      <c r="F54" s="63"/>
      <c r="G54" s="64"/>
      <c r="H54" s="65"/>
      <c r="I54" s="52"/>
    </row>
    <row r="55" spans="1:9" s="1" customFormat="1" ht="15" customHeight="1">
      <c r="A55" s="123"/>
      <c r="B55" s="208"/>
      <c r="C55" s="208"/>
      <c r="D55" s="209"/>
      <c r="E55" s="209"/>
      <c r="F55" s="124"/>
      <c r="G55" s="125"/>
      <c r="H55" s="112" t="s">
        <v>167</v>
      </c>
      <c r="I55" s="107"/>
    </row>
    <row r="56" spans="1:9" s="1" customFormat="1" ht="15" customHeight="1">
      <c r="A56" s="102" t="s">
        <v>31</v>
      </c>
      <c r="B56" s="352" t="s">
        <v>166</v>
      </c>
      <c r="C56" s="352"/>
      <c r="D56" s="352"/>
      <c r="E56" s="352"/>
      <c r="F56" s="352"/>
      <c r="G56" s="105"/>
      <c r="H56" s="112"/>
      <c r="I56" s="107"/>
    </row>
    <row r="57" spans="1:9" s="29" customFormat="1" ht="38.25">
      <c r="A57" s="145" t="s">
        <v>16</v>
      </c>
      <c r="B57" s="146" t="s">
        <v>56</v>
      </c>
      <c r="C57" s="147">
        <v>1954</v>
      </c>
      <c r="D57" s="131"/>
      <c r="E57" s="148">
        <f>G57*4690</f>
        <v>3845800</v>
      </c>
      <c r="F57" s="149" t="s">
        <v>71</v>
      </c>
      <c r="G57" s="34">
        <v>820</v>
      </c>
      <c r="H57" s="150" t="s">
        <v>168</v>
      </c>
      <c r="I57" s="151" t="s">
        <v>70</v>
      </c>
    </row>
    <row r="58" spans="1:9" ht="12.75">
      <c r="A58" s="68"/>
      <c r="B58" s="210" t="s">
        <v>15</v>
      </c>
      <c r="C58" s="69"/>
      <c r="D58" s="70"/>
      <c r="E58" s="108">
        <f>SUM(E57)</f>
        <v>3845800</v>
      </c>
      <c r="F58" s="71"/>
      <c r="G58" s="72"/>
      <c r="H58" s="73"/>
      <c r="I58" s="52"/>
    </row>
    <row r="59" spans="1:9" s="1" customFormat="1" ht="15" customHeight="1">
      <c r="A59" s="74"/>
      <c r="B59" s="75"/>
      <c r="C59" s="76"/>
      <c r="D59" s="77"/>
      <c r="E59" s="78"/>
      <c r="F59" s="75"/>
      <c r="G59" s="76"/>
      <c r="H59" s="112" t="s">
        <v>346</v>
      </c>
      <c r="I59" s="47"/>
    </row>
    <row r="60" spans="1:9" s="1" customFormat="1" ht="15" customHeight="1">
      <c r="A60" s="102" t="s">
        <v>32</v>
      </c>
      <c r="B60" s="345" t="s">
        <v>60</v>
      </c>
      <c r="C60" s="346"/>
      <c r="D60" s="346"/>
      <c r="E60" s="103"/>
      <c r="F60" s="104"/>
      <c r="G60" s="105"/>
      <c r="H60" s="106"/>
      <c r="I60" s="107"/>
    </row>
    <row r="61" spans="1:9" s="29" customFormat="1" ht="38.25">
      <c r="A61" s="145" t="s">
        <v>16</v>
      </c>
      <c r="B61" s="152" t="s">
        <v>164</v>
      </c>
      <c r="C61" s="153">
        <v>1997</v>
      </c>
      <c r="D61" s="154"/>
      <c r="E61" s="131">
        <v>0</v>
      </c>
      <c r="F61" s="155" t="s">
        <v>73</v>
      </c>
      <c r="G61" s="156">
        <v>30</v>
      </c>
      <c r="H61" s="157"/>
      <c r="I61" s="151" t="s">
        <v>74</v>
      </c>
    </row>
    <row r="62" spans="1:9" ht="12.75">
      <c r="A62" s="68"/>
      <c r="B62" s="210" t="s">
        <v>15</v>
      </c>
      <c r="C62" s="69"/>
      <c r="D62" s="70"/>
      <c r="E62" s="108">
        <f>SUM(E61)</f>
        <v>0</v>
      </c>
      <c r="F62" s="71"/>
      <c r="G62" s="72"/>
      <c r="H62" s="73"/>
      <c r="I62" s="52"/>
    </row>
    <row r="63" spans="1:9" s="1" customFormat="1" ht="15.75" customHeight="1">
      <c r="A63" s="79"/>
      <c r="B63" s="75"/>
      <c r="C63" s="76"/>
      <c r="D63" s="77"/>
      <c r="E63" s="75"/>
      <c r="F63" s="75"/>
      <c r="G63" s="76"/>
      <c r="H63" s="46" t="s">
        <v>171</v>
      </c>
      <c r="I63" s="47"/>
    </row>
    <row r="64" spans="1:9" s="1" customFormat="1" ht="15.75" customHeight="1">
      <c r="A64" s="102" t="s">
        <v>33</v>
      </c>
      <c r="B64" s="133" t="s">
        <v>220</v>
      </c>
      <c r="C64" s="134"/>
      <c r="D64" s="135"/>
      <c r="E64" s="133"/>
      <c r="F64" s="133"/>
      <c r="G64" s="271"/>
      <c r="H64" s="136"/>
      <c r="I64" s="107"/>
    </row>
    <row r="65" spans="1:9" s="29" customFormat="1" ht="61.5" customHeight="1">
      <c r="A65" s="145" t="s">
        <v>40</v>
      </c>
      <c r="B65" s="272" t="s">
        <v>62</v>
      </c>
      <c r="C65" s="273">
        <v>1939</v>
      </c>
      <c r="D65" s="274"/>
      <c r="E65" s="275">
        <f>G65*4690</f>
        <v>4024020</v>
      </c>
      <c r="F65" s="276" t="s">
        <v>64</v>
      </c>
      <c r="G65" s="156">
        <v>858</v>
      </c>
      <c r="H65" s="277" t="s">
        <v>63</v>
      </c>
      <c r="I65" s="151" t="s">
        <v>75</v>
      </c>
    </row>
    <row r="66" spans="1:9" ht="12.75">
      <c r="A66" s="68"/>
      <c r="B66" s="210" t="s">
        <v>15</v>
      </c>
      <c r="C66" s="210"/>
      <c r="D66" s="108"/>
      <c r="E66" s="108">
        <f>SUM(E65)</f>
        <v>4024020</v>
      </c>
      <c r="F66" s="71"/>
      <c r="G66" s="72"/>
      <c r="H66" s="73"/>
      <c r="I66" s="52"/>
    </row>
    <row r="67" spans="1:9" s="1" customFormat="1" ht="15.75" customHeight="1">
      <c r="A67" s="79"/>
      <c r="B67" s="75"/>
      <c r="C67" s="76"/>
      <c r="D67" s="77"/>
      <c r="E67" s="75"/>
      <c r="F67" s="75"/>
      <c r="G67" s="76"/>
      <c r="H67" s="112" t="s">
        <v>347</v>
      </c>
      <c r="I67" s="80"/>
    </row>
    <row r="68" spans="1:9" s="1" customFormat="1" ht="15.75" customHeight="1">
      <c r="A68" s="102" t="s">
        <v>102</v>
      </c>
      <c r="B68" s="133" t="s">
        <v>157</v>
      </c>
      <c r="C68" s="134"/>
      <c r="D68" s="135"/>
      <c r="E68" s="133"/>
      <c r="F68" s="133"/>
      <c r="G68" s="377" t="s">
        <v>154</v>
      </c>
      <c r="H68" s="136"/>
      <c r="I68" s="107"/>
    </row>
    <row r="69" spans="1:9" s="29" customFormat="1" ht="14.25">
      <c r="A69" s="158" t="s">
        <v>16</v>
      </c>
      <c r="B69" s="159" t="s">
        <v>148</v>
      </c>
      <c r="C69" s="160">
        <v>1993</v>
      </c>
      <c r="D69" s="161">
        <v>70000</v>
      </c>
      <c r="E69" s="161"/>
      <c r="F69" s="342" t="s">
        <v>155</v>
      </c>
      <c r="G69" s="378"/>
      <c r="H69" s="160" t="s">
        <v>149</v>
      </c>
      <c r="I69" s="162"/>
    </row>
    <row r="70" spans="1:9" s="29" customFormat="1" ht="14.25">
      <c r="A70" s="158" t="s">
        <v>27</v>
      </c>
      <c r="B70" s="159" t="s">
        <v>148</v>
      </c>
      <c r="C70" s="160">
        <v>1993</v>
      </c>
      <c r="D70" s="161">
        <v>40000</v>
      </c>
      <c r="E70" s="161"/>
      <c r="F70" s="343"/>
      <c r="G70" s="378"/>
      <c r="H70" s="160" t="s">
        <v>150</v>
      </c>
      <c r="I70" s="162"/>
    </row>
    <row r="71" spans="1:9" s="29" customFormat="1" ht="14.25">
      <c r="A71" s="158" t="s">
        <v>28</v>
      </c>
      <c r="B71" s="159" t="s">
        <v>148</v>
      </c>
      <c r="C71" s="160">
        <v>1972</v>
      </c>
      <c r="D71" s="161">
        <v>10000</v>
      </c>
      <c r="E71" s="161"/>
      <c r="F71" s="343"/>
      <c r="G71" s="378"/>
      <c r="H71" s="160" t="s">
        <v>151</v>
      </c>
      <c r="I71" s="162" t="s">
        <v>90</v>
      </c>
    </row>
    <row r="72" spans="1:9" s="29" customFormat="1" ht="14.25">
      <c r="A72" s="158" t="s">
        <v>29</v>
      </c>
      <c r="B72" s="159" t="s">
        <v>148</v>
      </c>
      <c r="C72" s="160">
        <v>1965</v>
      </c>
      <c r="D72" s="161">
        <v>45000</v>
      </c>
      <c r="E72" s="161"/>
      <c r="F72" s="343"/>
      <c r="G72" s="378"/>
      <c r="H72" s="160" t="s">
        <v>84</v>
      </c>
      <c r="I72" s="162" t="s">
        <v>90</v>
      </c>
    </row>
    <row r="73" spans="1:9" s="29" customFormat="1" ht="14.25">
      <c r="A73" s="158" t="s">
        <v>31</v>
      </c>
      <c r="B73" s="159" t="s">
        <v>153</v>
      </c>
      <c r="C73" s="160">
        <v>1969</v>
      </c>
      <c r="D73" s="161">
        <v>50000</v>
      </c>
      <c r="E73" s="161"/>
      <c r="F73" s="343"/>
      <c r="G73" s="378"/>
      <c r="H73" s="160" t="s">
        <v>98</v>
      </c>
      <c r="I73" s="162" t="s">
        <v>90</v>
      </c>
    </row>
    <row r="74" spans="1:9" s="29" customFormat="1" ht="14.25">
      <c r="A74" s="158" t="s">
        <v>32</v>
      </c>
      <c r="B74" s="159" t="s">
        <v>152</v>
      </c>
      <c r="C74" s="160">
        <v>1999</v>
      </c>
      <c r="D74" s="161">
        <v>200000</v>
      </c>
      <c r="E74" s="161"/>
      <c r="F74" s="344"/>
      <c r="G74" s="379"/>
      <c r="H74" s="160" t="s">
        <v>98</v>
      </c>
      <c r="I74" s="162"/>
    </row>
    <row r="75" spans="1:9" s="29" customFormat="1" ht="14.25">
      <c r="A75" s="163" t="s">
        <v>33</v>
      </c>
      <c r="B75" s="164" t="s">
        <v>161</v>
      </c>
      <c r="C75" s="165"/>
      <c r="D75" s="166">
        <v>9881.99</v>
      </c>
      <c r="E75" s="166"/>
      <c r="F75" s="167" t="s">
        <v>162</v>
      </c>
      <c r="G75" s="168"/>
      <c r="H75" s="169"/>
      <c r="I75" s="162"/>
    </row>
    <row r="76" spans="1:9" ht="12.75">
      <c r="A76" s="37"/>
      <c r="B76" s="35" t="s">
        <v>15</v>
      </c>
      <c r="C76" s="35"/>
      <c r="D76" s="36">
        <f>SUM(D69:D75)</f>
        <v>424881.99</v>
      </c>
      <c r="E76" s="36"/>
      <c r="F76" s="38"/>
      <c r="G76" s="39"/>
      <c r="H76" s="40"/>
      <c r="I76" s="21"/>
    </row>
    <row r="79" spans="2:5" ht="12.75">
      <c r="B79" s="15" t="s">
        <v>15</v>
      </c>
      <c r="D79" s="376">
        <f>E42+E46+E54+E58+E62+E66+D76</f>
        <v>53089230.000000015</v>
      </c>
      <c r="E79" s="376"/>
    </row>
    <row r="82" ht="12.75" customHeight="1"/>
  </sheetData>
  <sheetProtection/>
  <mergeCells count="33">
    <mergeCell ref="B7:F7"/>
    <mergeCell ref="B46:C46"/>
    <mergeCell ref="B42:C42"/>
    <mergeCell ref="B44:F44"/>
    <mergeCell ref="B48:F48"/>
    <mergeCell ref="H28:H30"/>
    <mergeCell ref="A10:A11"/>
    <mergeCell ref="H10:H11"/>
    <mergeCell ref="D28:D30"/>
    <mergeCell ref="H31:H34"/>
    <mergeCell ref="I31:I34"/>
    <mergeCell ref="D79:E79"/>
    <mergeCell ref="B50:C50"/>
    <mergeCell ref="I28:I30"/>
    <mergeCell ref="H19:H20"/>
    <mergeCell ref="G68:G74"/>
    <mergeCell ref="I19:I20"/>
    <mergeCell ref="B19:B20"/>
    <mergeCell ref="D19:D20"/>
    <mergeCell ref="H1:I1"/>
    <mergeCell ref="B54:C54"/>
    <mergeCell ref="G31:G34"/>
    <mergeCell ref="C31:C34"/>
    <mergeCell ref="A2:I2"/>
    <mergeCell ref="A19:A20"/>
    <mergeCell ref="A31:A34"/>
    <mergeCell ref="F69:F74"/>
    <mergeCell ref="B60:D60"/>
    <mergeCell ref="F19:F20"/>
    <mergeCell ref="F28:F30"/>
    <mergeCell ref="B56:F56"/>
    <mergeCell ref="B52:F52"/>
    <mergeCell ref="F31:F34"/>
  </mergeCells>
  <printOptions horizontalCentered="1"/>
  <pageMargins left="0.1968503937007874" right="0.1968503937007874" top="0.4724409448818898" bottom="0.1968503937007874" header="0" footer="0.4330708661417323"/>
  <pageSetup fitToHeight="2" fitToWidth="1" horizontalDpi="600" verticalDpi="600" orientation="landscape" paperSize="9" scale="59" r:id="rId1"/>
  <rowBreaks count="1" manualBreakCount="1">
    <brk id="4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zoomScaleSheetLayoutView="90" zoomScalePageLayoutView="0" workbookViewId="0" topLeftCell="A1">
      <selection activeCell="D14" sqref="A14:D14"/>
    </sheetView>
  </sheetViews>
  <sheetFormatPr defaultColWidth="9.140625" defaultRowHeight="12.75"/>
  <cols>
    <col min="1" max="1" width="7.7109375" style="4" customWidth="1"/>
    <col min="2" max="2" width="48.57421875" style="5" customWidth="1"/>
    <col min="3" max="3" width="17.140625" style="4" customWidth="1"/>
    <col min="4" max="4" width="28.28125" style="9" customWidth="1"/>
    <col min="5" max="5" width="9.140625" style="2" customWidth="1"/>
    <col min="6" max="6" width="13.421875" style="2" bestFit="1" customWidth="1"/>
    <col min="7" max="7" width="12.140625" style="2" customWidth="1"/>
    <col min="8" max="8" width="14.140625" style="2" customWidth="1"/>
    <col min="9" max="16384" width="9.140625" style="2" customWidth="1"/>
  </cols>
  <sheetData>
    <row r="1" spans="1:4" ht="12.75">
      <c r="A1" s="15"/>
      <c r="D1" s="8" t="s">
        <v>23</v>
      </c>
    </row>
    <row r="2" spans="1:4" ht="12.75">
      <c r="A2" s="15"/>
      <c r="D2" s="8" t="s">
        <v>24</v>
      </c>
    </row>
    <row r="3" spans="1:4" ht="12.75">
      <c r="A3" s="15"/>
      <c r="D3" s="8"/>
    </row>
    <row r="4" spans="1:4" ht="12.75">
      <c r="A4" s="26" t="s">
        <v>5</v>
      </c>
      <c r="B4" s="13" t="s">
        <v>3</v>
      </c>
      <c r="C4" s="26" t="s">
        <v>4</v>
      </c>
      <c r="D4" s="14" t="s">
        <v>2</v>
      </c>
    </row>
    <row r="5" spans="1:4" ht="15" customHeight="1">
      <c r="A5" s="410" t="s">
        <v>38</v>
      </c>
      <c r="B5" s="410"/>
      <c r="C5" s="410"/>
      <c r="D5" s="410"/>
    </row>
    <row r="6" spans="1:4" s="28" customFormat="1" ht="12.75">
      <c r="A6" s="33" t="s">
        <v>28</v>
      </c>
      <c r="B6" s="132" t="s">
        <v>118</v>
      </c>
      <c r="C6" s="33">
        <v>2010</v>
      </c>
      <c r="D6" s="184">
        <v>1230</v>
      </c>
    </row>
    <row r="7" spans="1:4" s="28" customFormat="1" ht="12.75">
      <c r="A7" s="33" t="s">
        <v>33</v>
      </c>
      <c r="B7" s="132" t="s">
        <v>119</v>
      </c>
      <c r="C7" s="33">
        <v>2010</v>
      </c>
      <c r="D7" s="184">
        <v>839</v>
      </c>
    </row>
    <row r="8" spans="1:4" s="28" customFormat="1" ht="12.75">
      <c r="A8" s="33" t="s">
        <v>102</v>
      </c>
      <c r="B8" s="132" t="s">
        <v>120</v>
      </c>
      <c r="C8" s="33">
        <v>2010</v>
      </c>
      <c r="D8" s="184">
        <v>749</v>
      </c>
    </row>
    <row r="9" spans="1:4" s="28" customFormat="1" ht="25.5">
      <c r="A9" s="33" t="s">
        <v>104</v>
      </c>
      <c r="B9" s="132" t="s">
        <v>199</v>
      </c>
      <c r="C9" s="33">
        <v>2011</v>
      </c>
      <c r="D9" s="184">
        <v>2745</v>
      </c>
    </row>
    <row r="10" spans="1:7" s="28" customFormat="1" ht="25.5">
      <c r="A10" s="33" t="s">
        <v>105</v>
      </c>
      <c r="B10" s="132" t="s">
        <v>200</v>
      </c>
      <c r="C10" s="177">
        <v>2011</v>
      </c>
      <c r="D10" s="300">
        <v>26644.8</v>
      </c>
      <c r="F10" s="316"/>
      <c r="G10" s="170"/>
    </row>
    <row r="11" spans="1:4" s="28" customFormat="1" ht="12.75">
      <c r="A11" s="33" t="s">
        <v>106</v>
      </c>
      <c r="B11" s="176" t="s">
        <v>201</v>
      </c>
      <c r="C11" s="177">
        <v>2011</v>
      </c>
      <c r="D11" s="300">
        <v>3462.36</v>
      </c>
    </row>
    <row r="12" spans="1:4" s="28" customFormat="1" ht="12.75">
      <c r="A12" s="33" t="s">
        <v>107</v>
      </c>
      <c r="B12" s="176" t="s">
        <v>202</v>
      </c>
      <c r="C12" s="177">
        <v>2011</v>
      </c>
      <c r="D12" s="300">
        <v>4255.36</v>
      </c>
    </row>
    <row r="13" spans="1:4" s="28" customFormat="1" ht="12.75">
      <c r="A13" s="33" t="s">
        <v>108</v>
      </c>
      <c r="B13" s="176" t="s">
        <v>203</v>
      </c>
      <c r="C13" s="177">
        <v>2011</v>
      </c>
      <c r="D13" s="300">
        <v>2236.26</v>
      </c>
    </row>
    <row r="14" spans="1:4" s="28" customFormat="1" ht="12.75">
      <c r="A14" s="33" t="s">
        <v>109</v>
      </c>
      <c r="B14" s="132" t="s">
        <v>204</v>
      </c>
      <c r="C14" s="33">
        <v>2012</v>
      </c>
      <c r="D14" s="184">
        <v>46300</v>
      </c>
    </row>
    <row r="15" spans="1:4" s="28" customFormat="1" ht="12.75">
      <c r="A15" s="177" t="s">
        <v>110</v>
      </c>
      <c r="B15" s="176" t="s">
        <v>239</v>
      </c>
      <c r="C15" s="177">
        <v>2013</v>
      </c>
      <c r="D15" s="300">
        <v>685</v>
      </c>
    </row>
    <row r="16" spans="1:4" s="28" customFormat="1" ht="12.75">
      <c r="A16" s="177" t="s">
        <v>111</v>
      </c>
      <c r="B16" s="176" t="s">
        <v>240</v>
      </c>
      <c r="C16" s="177">
        <v>2013</v>
      </c>
      <c r="D16" s="300">
        <v>639.6</v>
      </c>
    </row>
    <row r="17" spans="1:4" s="28" customFormat="1" ht="12.75">
      <c r="A17" s="177" t="s">
        <v>112</v>
      </c>
      <c r="B17" s="176" t="s">
        <v>302</v>
      </c>
      <c r="C17" s="177">
        <v>2015</v>
      </c>
      <c r="D17" s="300">
        <v>4292</v>
      </c>
    </row>
    <row r="18" spans="1:4" s="28" customFormat="1" ht="38.25">
      <c r="A18" s="177" t="s">
        <v>113</v>
      </c>
      <c r="B18" s="176" t="s">
        <v>303</v>
      </c>
      <c r="C18" s="177">
        <v>2014</v>
      </c>
      <c r="D18" s="300">
        <v>1219.97</v>
      </c>
    </row>
    <row r="19" spans="1:4" s="28" customFormat="1" ht="12.75">
      <c r="A19" s="177" t="s">
        <v>114</v>
      </c>
      <c r="B19" s="176" t="s">
        <v>304</v>
      </c>
      <c r="C19" s="177">
        <v>2014</v>
      </c>
      <c r="D19" s="300">
        <v>891</v>
      </c>
    </row>
    <row r="20" spans="1:4" ht="12.75">
      <c r="A20" s="361" t="s">
        <v>15</v>
      </c>
      <c r="B20" s="361"/>
      <c r="C20" s="361"/>
      <c r="D20" s="120">
        <f>SUM(D6:D19)</f>
        <v>96189.35</v>
      </c>
    </row>
    <row r="21" spans="1:4" ht="12.75">
      <c r="A21" s="58"/>
      <c r="B21" s="58"/>
      <c r="C21" s="58"/>
      <c r="D21" s="81"/>
    </row>
    <row r="22" spans="1:4" ht="15" customHeight="1">
      <c r="A22" s="398" t="s">
        <v>50</v>
      </c>
      <c r="B22" s="398"/>
      <c r="C22" s="398"/>
      <c r="D22" s="398"/>
    </row>
    <row r="23" spans="1:8" ht="12.75">
      <c r="A23" s="171" t="s">
        <v>28</v>
      </c>
      <c r="B23" s="172" t="s">
        <v>51</v>
      </c>
      <c r="C23" s="173">
        <v>2012</v>
      </c>
      <c r="D23" s="174">
        <v>382</v>
      </c>
      <c r="F23" s="10"/>
      <c r="H23" s="10"/>
    </row>
    <row r="24" spans="1:4" ht="12.75">
      <c r="A24" s="171" t="s">
        <v>29</v>
      </c>
      <c r="B24" s="132" t="s">
        <v>205</v>
      </c>
      <c r="C24" s="33">
        <v>2012</v>
      </c>
      <c r="D24" s="175">
        <v>1900</v>
      </c>
    </row>
    <row r="25" spans="1:4" ht="12.75">
      <c r="A25" s="171" t="s">
        <v>31</v>
      </c>
      <c r="B25" s="132" t="s">
        <v>206</v>
      </c>
      <c r="C25" s="33">
        <v>2012</v>
      </c>
      <c r="D25" s="175">
        <v>500</v>
      </c>
    </row>
    <row r="26" spans="1:4" ht="12.75">
      <c r="A26" s="171" t="s">
        <v>32</v>
      </c>
      <c r="B26" s="132" t="s">
        <v>207</v>
      </c>
      <c r="C26" s="33">
        <v>2012</v>
      </c>
      <c r="D26" s="175">
        <v>600</v>
      </c>
    </row>
    <row r="27" spans="1:4" ht="12.75">
      <c r="A27" s="171" t="s">
        <v>33</v>
      </c>
      <c r="B27" s="132" t="s">
        <v>208</v>
      </c>
      <c r="C27" s="33">
        <v>2012</v>
      </c>
      <c r="D27" s="175">
        <v>3628.5</v>
      </c>
    </row>
    <row r="28" spans="1:4" ht="12.75">
      <c r="A28" s="171" t="s">
        <v>102</v>
      </c>
      <c r="B28" s="132" t="s">
        <v>209</v>
      </c>
      <c r="C28" s="33">
        <v>2012</v>
      </c>
      <c r="D28" s="175">
        <v>2201.7</v>
      </c>
    </row>
    <row r="29" spans="1:4" ht="12.75">
      <c r="A29" s="171" t="s">
        <v>103</v>
      </c>
      <c r="B29" s="176" t="s">
        <v>215</v>
      </c>
      <c r="C29" s="177">
        <v>2013</v>
      </c>
      <c r="D29" s="178">
        <v>3331.25</v>
      </c>
    </row>
    <row r="30" spans="1:4" ht="12.75">
      <c r="A30" s="171" t="s">
        <v>104</v>
      </c>
      <c r="B30" s="176" t="s">
        <v>268</v>
      </c>
      <c r="C30" s="177">
        <v>2013</v>
      </c>
      <c r="D30" s="178">
        <v>2000</v>
      </c>
    </row>
    <row r="31" spans="1:4" ht="12.75">
      <c r="A31" s="171" t="s">
        <v>105</v>
      </c>
      <c r="B31" s="176" t="s">
        <v>269</v>
      </c>
      <c r="C31" s="177">
        <v>2014</v>
      </c>
      <c r="D31" s="178">
        <v>12000</v>
      </c>
    </row>
    <row r="32" spans="1:4" ht="12.75">
      <c r="A32" s="171" t="s">
        <v>106</v>
      </c>
      <c r="B32" s="176" t="s">
        <v>216</v>
      </c>
      <c r="C32" s="177">
        <v>2013</v>
      </c>
      <c r="D32" s="178">
        <v>1617.45</v>
      </c>
    </row>
    <row r="33" spans="1:4" ht="12.75">
      <c r="A33" s="171" t="s">
        <v>107</v>
      </c>
      <c r="B33" s="176" t="s">
        <v>216</v>
      </c>
      <c r="C33" s="177">
        <v>2014</v>
      </c>
      <c r="D33" s="178">
        <v>1600</v>
      </c>
    </row>
    <row r="34" spans="1:4" ht="12.75">
      <c r="A34" s="171" t="s">
        <v>108</v>
      </c>
      <c r="B34" s="176" t="s">
        <v>215</v>
      </c>
      <c r="C34" s="177">
        <v>2014</v>
      </c>
      <c r="D34" s="178">
        <v>3000</v>
      </c>
    </row>
    <row r="35" spans="1:4" ht="12.75" customHeight="1">
      <c r="A35" s="402" t="s">
        <v>15</v>
      </c>
      <c r="B35" s="403"/>
      <c r="C35" s="404"/>
      <c r="D35" s="120">
        <f>SUM(D23:D34)</f>
        <v>32760.9</v>
      </c>
    </row>
    <row r="36" spans="1:4" ht="12.75" customHeight="1">
      <c r="A36" s="58"/>
      <c r="B36" s="58"/>
      <c r="C36" s="58"/>
      <c r="D36" s="81"/>
    </row>
    <row r="37" spans="1:4" ht="15.75" customHeight="1">
      <c r="A37" s="398" t="s">
        <v>257</v>
      </c>
      <c r="B37" s="398"/>
      <c r="C37" s="398"/>
      <c r="D37" s="398"/>
    </row>
    <row r="38" spans="1:4" ht="25.5">
      <c r="A38" s="260" t="s">
        <v>16</v>
      </c>
      <c r="B38" s="261" t="s">
        <v>66</v>
      </c>
      <c r="C38" s="260">
        <v>2011</v>
      </c>
      <c r="D38" s="262">
        <v>2131.59</v>
      </c>
    </row>
    <row r="39" spans="1:4" ht="25.5">
      <c r="A39" s="260" t="s">
        <v>27</v>
      </c>
      <c r="B39" s="261" t="s">
        <v>67</v>
      </c>
      <c r="C39" s="260">
        <v>2011</v>
      </c>
      <c r="D39" s="263">
        <v>1558.95</v>
      </c>
    </row>
    <row r="40" spans="1:4" ht="25.5">
      <c r="A40" s="260" t="s">
        <v>28</v>
      </c>
      <c r="B40" s="261" t="s">
        <v>68</v>
      </c>
      <c r="C40" s="260">
        <v>2011</v>
      </c>
      <c r="D40" s="262">
        <v>825</v>
      </c>
    </row>
    <row r="41" spans="1:4" ht="12.75">
      <c r="A41" s="260" t="s">
        <v>29</v>
      </c>
      <c r="B41" s="261" t="s">
        <v>300</v>
      </c>
      <c r="C41" s="260">
        <v>2015</v>
      </c>
      <c r="D41" s="262">
        <v>922.5</v>
      </c>
    </row>
    <row r="42" spans="1:4" ht="12.75" customHeight="1">
      <c r="A42" s="402" t="s">
        <v>15</v>
      </c>
      <c r="B42" s="403"/>
      <c r="C42" s="404"/>
      <c r="D42" s="120">
        <f>SUM(D38:D41)</f>
        <v>5438.04</v>
      </c>
    </row>
    <row r="43" spans="1:4" ht="12.75">
      <c r="A43" s="58"/>
      <c r="B43" s="58"/>
      <c r="C43" s="58"/>
      <c r="D43" s="81"/>
    </row>
    <row r="44" spans="1:4" ht="15.75" customHeight="1">
      <c r="A44" s="405" t="s">
        <v>54</v>
      </c>
      <c r="B44" s="407"/>
      <c r="C44" s="283"/>
      <c r="D44" s="311"/>
    </row>
    <row r="45" spans="1:4" s="28" customFormat="1" ht="14.25" customHeight="1">
      <c r="A45" s="33" t="s">
        <v>16</v>
      </c>
      <c r="B45" s="122" t="s">
        <v>55</v>
      </c>
      <c r="C45" s="33">
        <v>2010</v>
      </c>
      <c r="D45" s="312">
        <v>1495</v>
      </c>
    </row>
    <row r="46" spans="1:4" ht="12.75">
      <c r="A46" s="82"/>
      <c r="B46" s="211" t="s">
        <v>15</v>
      </c>
      <c r="C46" s="82"/>
      <c r="D46" s="120">
        <f>SUM(D45:D45)</f>
        <v>1495</v>
      </c>
    </row>
    <row r="47" spans="1:4" ht="12.75">
      <c r="A47" s="58"/>
      <c r="B47" s="58"/>
      <c r="C47" s="58"/>
      <c r="D47" s="81"/>
    </row>
    <row r="48" spans="1:4" ht="15.75" customHeight="1">
      <c r="A48" s="405" t="s">
        <v>169</v>
      </c>
      <c r="B48" s="407"/>
      <c r="C48" s="83"/>
      <c r="D48" s="84"/>
    </row>
    <row r="49" spans="1:4" ht="15.75" customHeight="1">
      <c r="A49" s="340">
        <v>1</v>
      </c>
      <c r="B49" s="341" t="s">
        <v>341</v>
      </c>
      <c r="C49" s="314">
        <v>2014</v>
      </c>
      <c r="D49" s="315">
        <v>740</v>
      </c>
    </row>
    <row r="50" spans="1:4" ht="15.75" customHeight="1">
      <c r="A50" s="340">
        <v>2</v>
      </c>
      <c r="B50" s="341" t="s">
        <v>342</v>
      </c>
      <c r="C50" s="314">
        <v>2013</v>
      </c>
      <c r="D50" s="315">
        <v>2780</v>
      </c>
    </row>
    <row r="51" spans="1:4" ht="15.75" customHeight="1">
      <c r="A51" s="340">
        <v>3</v>
      </c>
      <c r="B51" s="341" t="s">
        <v>343</v>
      </c>
      <c r="C51" s="314">
        <v>2014</v>
      </c>
      <c r="D51" s="315">
        <v>695</v>
      </c>
    </row>
    <row r="52" spans="1:4" ht="15.75" customHeight="1">
      <c r="A52" s="340">
        <v>4</v>
      </c>
      <c r="B52" s="341" t="s">
        <v>344</v>
      </c>
      <c r="C52" s="314">
        <v>2014</v>
      </c>
      <c r="D52" s="315">
        <v>3500</v>
      </c>
    </row>
    <row r="53" spans="1:4" ht="12.75">
      <c r="A53" s="82"/>
      <c r="B53" s="211" t="s">
        <v>15</v>
      </c>
      <c r="C53" s="82"/>
      <c r="D53" s="109">
        <f>SUM(D49:D52)</f>
        <v>7715</v>
      </c>
    </row>
    <row r="54" spans="1:4" ht="12.75">
      <c r="A54" s="58"/>
      <c r="B54" s="58"/>
      <c r="C54" s="58"/>
      <c r="D54" s="81"/>
    </row>
    <row r="55" spans="1:4" ht="15.75" customHeight="1">
      <c r="A55" s="413" t="s">
        <v>61</v>
      </c>
      <c r="B55" s="414"/>
      <c r="C55" s="110"/>
      <c r="D55" s="111"/>
    </row>
    <row r="56" spans="1:4" ht="14.25" customHeight="1">
      <c r="A56" s="33" t="s">
        <v>16</v>
      </c>
      <c r="B56" s="179" t="s">
        <v>242</v>
      </c>
      <c r="C56" s="280">
        <v>2010</v>
      </c>
      <c r="D56" s="180">
        <v>3330.6</v>
      </c>
    </row>
    <row r="57" spans="1:4" ht="14.25" customHeight="1">
      <c r="A57" s="33" t="s">
        <v>27</v>
      </c>
      <c r="B57" s="179" t="s">
        <v>243</v>
      </c>
      <c r="C57" s="301">
        <v>2010</v>
      </c>
      <c r="D57" s="181">
        <v>2745</v>
      </c>
    </row>
    <row r="58" spans="1:4" ht="14.25" customHeight="1">
      <c r="A58" s="33" t="s">
        <v>28</v>
      </c>
      <c r="B58" s="179" t="s">
        <v>247</v>
      </c>
      <c r="C58" s="280">
        <v>2010</v>
      </c>
      <c r="D58" s="180">
        <v>2127.68</v>
      </c>
    </row>
    <row r="59" spans="1:4" ht="14.25" customHeight="1">
      <c r="A59" s="33" t="s">
        <v>29</v>
      </c>
      <c r="B59" s="179" t="s">
        <v>248</v>
      </c>
      <c r="C59" s="280">
        <v>2010</v>
      </c>
      <c r="D59" s="180">
        <v>15860</v>
      </c>
    </row>
    <row r="60" spans="1:4" ht="14.25" customHeight="1">
      <c r="A60" s="33" t="s">
        <v>31</v>
      </c>
      <c r="B60" s="179" t="s">
        <v>244</v>
      </c>
      <c r="C60" s="280">
        <v>2010</v>
      </c>
      <c r="D60" s="180">
        <v>3660</v>
      </c>
    </row>
    <row r="61" spans="1:4" ht="14.25" customHeight="1">
      <c r="A61" s="33" t="s">
        <v>32</v>
      </c>
      <c r="B61" s="179" t="s">
        <v>246</v>
      </c>
      <c r="C61" s="280">
        <v>2010</v>
      </c>
      <c r="D61" s="180">
        <v>2440</v>
      </c>
    </row>
    <row r="62" spans="1:4" ht="14.25" customHeight="1">
      <c r="A62" s="33" t="s">
        <v>33</v>
      </c>
      <c r="B62" s="182" t="s">
        <v>245</v>
      </c>
      <c r="C62" s="301">
        <v>2010</v>
      </c>
      <c r="D62" s="181">
        <v>3050</v>
      </c>
    </row>
    <row r="63" spans="1:4" ht="12.75">
      <c r="A63" s="402" t="s">
        <v>15</v>
      </c>
      <c r="B63" s="403"/>
      <c r="C63" s="404"/>
      <c r="D63" s="109">
        <f>SUM(D56:D62)</f>
        <v>33213.28</v>
      </c>
    </row>
    <row r="64" spans="1:4" ht="12.75">
      <c r="A64" s="58"/>
      <c r="B64" s="58"/>
      <c r="C64" s="58"/>
      <c r="D64" s="81"/>
    </row>
    <row r="65" spans="1:4" ht="15.75" customHeight="1">
      <c r="A65" s="392" t="s">
        <v>221</v>
      </c>
      <c r="B65" s="393"/>
      <c r="C65" s="393"/>
      <c r="D65" s="394"/>
    </row>
    <row r="66" spans="1:4" ht="14.25" customHeight="1">
      <c r="A66" s="153" t="s">
        <v>16</v>
      </c>
      <c r="B66" s="179" t="s">
        <v>72</v>
      </c>
      <c r="C66" s="153"/>
      <c r="D66" s="278">
        <v>0</v>
      </c>
    </row>
    <row r="67" spans="1:4" ht="14.25" customHeight="1">
      <c r="A67" s="402" t="s">
        <v>15</v>
      </c>
      <c r="B67" s="403"/>
      <c r="C67" s="404"/>
      <c r="D67" s="109">
        <f>SUM(D66)</f>
        <v>0</v>
      </c>
    </row>
    <row r="68" spans="1:4" ht="14.25" customHeight="1">
      <c r="A68" s="85"/>
      <c r="B68" s="85"/>
      <c r="C68" s="85"/>
      <c r="D68" s="86"/>
    </row>
    <row r="69" spans="1:4" ht="15" customHeight="1">
      <c r="A69" s="392" t="s">
        <v>156</v>
      </c>
      <c r="B69" s="393"/>
      <c r="C69" s="393"/>
      <c r="D69" s="394"/>
    </row>
    <row r="70" spans="1:4" ht="14.25" customHeight="1">
      <c r="A70" s="153" t="s">
        <v>16</v>
      </c>
      <c r="B70" s="138" t="s">
        <v>158</v>
      </c>
      <c r="C70" s="153"/>
      <c r="D70" s="183">
        <v>10000</v>
      </c>
    </row>
    <row r="71" spans="1:4" ht="12.75" customHeight="1">
      <c r="A71" s="402" t="s">
        <v>15</v>
      </c>
      <c r="B71" s="403"/>
      <c r="C71" s="404"/>
      <c r="D71" s="126">
        <f>SUM(D70:D70)</f>
        <v>10000</v>
      </c>
    </row>
    <row r="72" spans="1:4" ht="12.75">
      <c r="A72" s="87"/>
      <c r="B72" s="88"/>
      <c r="C72" s="89"/>
      <c r="D72" s="90"/>
    </row>
    <row r="73" spans="1:4" ht="12.75">
      <c r="A73" s="91" t="s">
        <v>39</v>
      </c>
      <c r="B73" s="127"/>
      <c r="C73" s="128"/>
      <c r="D73" s="129" t="s">
        <v>34</v>
      </c>
    </row>
    <row r="74" spans="1:4" ht="12.75">
      <c r="A74" s="87"/>
      <c r="B74" s="88"/>
      <c r="C74" s="89"/>
      <c r="D74" s="90"/>
    </row>
    <row r="75" spans="1:4" ht="12.75">
      <c r="A75" s="113" t="s">
        <v>5</v>
      </c>
      <c r="B75" s="212" t="s">
        <v>3</v>
      </c>
      <c r="C75" s="113" t="s">
        <v>4</v>
      </c>
      <c r="D75" s="213" t="s">
        <v>2</v>
      </c>
    </row>
    <row r="76" spans="1:4" ht="15" customHeight="1">
      <c r="A76" s="405" t="s">
        <v>38</v>
      </c>
      <c r="B76" s="406"/>
      <c r="C76" s="406"/>
      <c r="D76" s="407"/>
    </row>
    <row r="77" spans="1:4" ht="14.25" customHeight="1">
      <c r="A77" s="33" t="s">
        <v>16</v>
      </c>
      <c r="B77" s="122" t="s">
        <v>121</v>
      </c>
      <c r="C77" s="33">
        <v>2010</v>
      </c>
      <c r="D77" s="184">
        <v>450</v>
      </c>
    </row>
    <row r="78" spans="1:4" ht="12.75">
      <c r="A78" s="92"/>
      <c r="B78" s="214" t="s">
        <v>15</v>
      </c>
      <c r="C78" s="215"/>
      <c r="D78" s="12">
        <f>SUM(D77:D77)</f>
        <v>450</v>
      </c>
    </row>
    <row r="79" spans="1:4" ht="12.75">
      <c r="A79" s="93"/>
      <c r="B79" s="94"/>
      <c r="C79" s="93"/>
      <c r="D79" s="59"/>
    </row>
    <row r="80" spans="1:4" ht="15" customHeight="1">
      <c r="A80" s="405" t="s">
        <v>50</v>
      </c>
      <c r="B80" s="406"/>
      <c r="C80" s="406"/>
      <c r="D80" s="407"/>
    </row>
    <row r="81" spans="1:4" s="28" customFormat="1" ht="12.75">
      <c r="A81" s="33" t="s">
        <v>16</v>
      </c>
      <c r="B81" s="122" t="s">
        <v>52</v>
      </c>
      <c r="C81" s="33">
        <v>2010</v>
      </c>
      <c r="D81" s="184">
        <v>416</v>
      </c>
    </row>
    <row r="82" spans="1:7" s="185" customFormat="1" ht="12.75" customHeight="1">
      <c r="A82" s="33" t="s">
        <v>29</v>
      </c>
      <c r="B82" s="186" t="s">
        <v>217</v>
      </c>
      <c r="C82" s="34">
        <v>2012</v>
      </c>
      <c r="D82" s="187">
        <v>1850</v>
      </c>
      <c r="G82" s="317"/>
    </row>
    <row r="83" spans="1:4" s="185" customFormat="1" ht="12.75" customHeight="1">
      <c r="A83" s="33" t="s">
        <v>31</v>
      </c>
      <c r="B83" s="186" t="s">
        <v>218</v>
      </c>
      <c r="C83" s="34">
        <v>2012</v>
      </c>
      <c r="D83" s="187">
        <v>1450</v>
      </c>
    </row>
    <row r="84" spans="1:4" s="185" customFormat="1" ht="12.75" customHeight="1">
      <c r="A84" s="33" t="s">
        <v>32</v>
      </c>
      <c r="B84" s="186" t="s">
        <v>237</v>
      </c>
      <c r="C84" s="34">
        <v>2014</v>
      </c>
      <c r="D84" s="187">
        <v>1300</v>
      </c>
    </row>
    <row r="85" spans="1:4" s="185" customFormat="1" ht="12.75" customHeight="1">
      <c r="A85" s="33" t="s">
        <v>33</v>
      </c>
      <c r="B85" s="186" t="s">
        <v>238</v>
      </c>
      <c r="C85" s="34">
        <v>2014</v>
      </c>
      <c r="D85" s="187">
        <v>1300</v>
      </c>
    </row>
    <row r="86" spans="1:4" s="6" customFormat="1" ht="12.75" customHeight="1">
      <c r="A86" s="395" t="s">
        <v>15</v>
      </c>
      <c r="B86" s="396"/>
      <c r="C86" s="397"/>
      <c r="D86" s="121">
        <f>SUM(D81:D85)</f>
        <v>6316</v>
      </c>
    </row>
    <row r="87" spans="1:4" s="3" customFormat="1" ht="12.75">
      <c r="A87" s="95"/>
      <c r="B87" s="96"/>
      <c r="C87" s="97"/>
      <c r="D87" s="98"/>
    </row>
    <row r="88" spans="1:4" ht="15.75" customHeight="1">
      <c r="A88" s="398" t="s">
        <v>257</v>
      </c>
      <c r="B88" s="398"/>
      <c r="C88" s="398"/>
      <c r="D88" s="398"/>
    </row>
    <row r="89" spans="1:4" ht="25.5">
      <c r="A89" s="264" t="s">
        <v>16</v>
      </c>
      <c r="B89" s="265" t="s">
        <v>69</v>
      </c>
      <c r="C89" s="264">
        <v>2011</v>
      </c>
      <c r="D89" s="266">
        <v>370.84</v>
      </c>
    </row>
    <row r="90" spans="1:4" ht="12.75">
      <c r="A90" s="267" t="s">
        <v>27</v>
      </c>
      <c r="B90" s="268" t="s">
        <v>258</v>
      </c>
      <c r="C90" s="267">
        <v>2014</v>
      </c>
      <c r="D90" s="269">
        <v>2448.48</v>
      </c>
    </row>
    <row r="91" spans="1:4" ht="12.75">
      <c r="A91" s="267" t="s">
        <v>28</v>
      </c>
      <c r="B91" s="268" t="s">
        <v>259</v>
      </c>
      <c r="C91" s="267">
        <v>2014</v>
      </c>
      <c r="D91" s="270">
        <v>38881.88</v>
      </c>
    </row>
    <row r="92" spans="1:4" ht="12.75">
      <c r="A92" s="267" t="s">
        <v>29</v>
      </c>
      <c r="B92" s="268" t="s">
        <v>260</v>
      </c>
      <c r="C92" s="267">
        <v>2014</v>
      </c>
      <c r="D92" s="270">
        <v>2878.2</v>
      </c>
    </row>
    <row r="93" spans="1:4" ht="12.75">
      <c r="A93" s="267" t="s">
        <v>31</v>
      </c>
      <c r="B93" s="268" t="s">
        <v>261</v>
      </c>
      <c r="C93" s="267">
        <v>2014</v>
      </c>
      <c r="D93" s="270">
        <v>3394.8</v>
      </c>
    </row>
    <row r="94" spans="1:4" ht="12.75">
      <c r="A94" s="267" t="s">
        <v>32</v>
      </c>
      <c r="B94" s="268" t="s">
        <v>301</v>
      </c>
      <c r="C94" s="267">
        <v>2013</v>
      </c>
      <c r="D94" s="270">
        <v>3300</v>
      </c>
    </row>
    <row r="95" spans="1:4" ht="12.75">
      <c r="A95" s="402" t="s">
        <v>15</v>
      </c>
      <c r="B95" s="403"/>
      <c r="C95" s="404"/>
      <c r="D95" s="120">
        <f>SUM(D89:D94)</f>
        <v>51274.2</v>
      </c>
    </row>
    <row r="96" spans="1:4" ht="12.75">
      <c r="A96" s="58"/>
      <c r="B96" s="58"/>
      <c r="C96" s="58"/>
      <c r="D96" s="59"/>
    </row>
    <row r="97" spans="1:4" ht="15.75" customHeight="1">
      <c r="A97" s="405" t="s">
        <v>54</v>
      </c>
      <c r="B97" s="406"/>
      <c r="C97" s="411"/>
      <c r="D97" s="412"/>
    </row>
    <row r="98" spans="1:4" s="28" customFormat="1" ht="14.25" customHeight="1">
      <c r="A98" s="33" t="s">
        <v>16</v>
      </c>
      <c r="B98" s="122" t="s">
        <v>72</v>
      </c>
      <c r="C98" s="33"/>
      <c r="D98" s="313">
        <v>0</v>
      </c>
    </row>
    <row r="99" spans="1:4" ht="12.75">
      <c r="A99" s="99"/>
      <c r="B99" s="216" t="s">
        <v>15</v>
      </c>
      <c r="C99" s="216"/>
      <c r="D99" s="217">
        <f>SUM(D98)</f>
        <v>0</v>
      </c>
    </row>
    <row r="100" spans="1:4" ht="12.75">
      <c r="A100" s="58"/>
      <c r="B100" s="58"/>
      <c r="C100" s="58"/>
      <c r="D100" s="81"/>
    </row>
    <row r="101" spans="1:4" ht="15" customHeight="1">
      <c r="A101" s="408" t="s">
        <v>169</v>
      </c>
      <c r="B101" s="409"/>
      <c r="C101" s="118"/>
      <c r="D101" s="119"/>
    </row>
    <row r="102" spans="1:4" s="28" customFormat="1" ht="14.25" customHeight="1">
      <c r="A102" s="149" t="s">
        <v>16</v>
      </c>
      <c r="B102" s="338" t="s">
        <v>58</v>
      </c>
      <c r="C102" s="149">
        <v>2011</v>
      </c>
      <c r="D102" s="184">
        <v>2700</v>
      </c>
    </row>
    <row r="103" spans="1:4" s="28" customFormat="1" ht="14.25" customHeight="1">
      <c r="A103" s="337">
        <v>2</v>
      </c>
      <c r="B103" s="339" t="s">
        <v>340</v>
      </c>
      <c r="C103" s="337">
        <v>2014</v>
      </c>
      <c r="D103" s="300">
        <v>1399</v>
      </c>
    </row>
    <row r="104" spans="1:4" s="185" customFormat="1" ht="12.75">
      <c r="A104" s="82"/>
      <c r="B104" s="211" t="s">
        <v>15</v>
      </c>
      <c r="C104" s="211"/>
      <c r="D104" s="120">
        <f>SUM(D102:D103)</f>
        <v>4099</v>
      </c>
    </row>
    <row r="105" spans="1:4" s="185" customFormat="1" ht="12.75">
      <c r="A105" s="58"/>
      <c r="B105" s="58"/>
      <c r="C105" s="58"/>
      <c r="D105" s="81"/>
    </row>
    <row r="106" spans="1:4" ht="15" customHeight="1">
      <c r="A106" s="390" t="s">
        <v>61</v>
      </c>
      <c r="B106" s="391"/>
      <c r="C106" s="118"/>
      <c r="D106" s="119"/>
    </row>
    <row r="107" spans="1:4" ht="12.75">
      <c r="A107" s="188" t="s">
        <v>16</v>
      </c>
      <c r="B107" s="189" t="s">
        <v>72</v>
      </c>
      <c r="C107" s="190"/>
      <c r="D107" s="191">
        <v>0</v>
      </c>
    </row>
    <row r="108" spans="1:4" ht="12.75">
      <c r="A108" s="62"/>
      <c r="B108" s="82"/>
      <c r="C108" s="82"/>
      <c r="D108" s="117">
        <f>SUM(D107)</f>
        <v>0</v>
      </c>
    </row>
    <row r="109" spans="1:4" ht="12.75">
      <c r="A109" s="57"/>
      <c r="B109" s="58"/>
      <c r="C109" s="58"/>
      <c r="D109" s="81"/>
    </row>
    <row r="110" spans="1:4" s="279" customFormat="1" ht="15" customHeight="1">
      <c r="A110" s="399" t="s">
        <v>221</v>
      </c>
      <c r="B110" s="400"/>
      <c r="C110" s="400"/>
      <c r="D110" s="401"/>
    </row>
    <row r="111" spans="1:4" s="27" customFormat="1" ht="12.75">
      <c r="A111" s="280" t="s">
        <v>16</v>
      </c>
      <c r="B111" s="189" t="s">
        <v>72</v>
      </c>
      <c r="C111" s="280"/>
      <c r="D111" s="281">
        <v>0</v>
      </c>
    </row>
    <row r="112" spans="1:4" ht="12.75" customHeight="1">
      <c r="A112" s="387" t="s">
        <v>15</v>
      </c>
      <c r="B112" s="388"/>
      <c r="C112" s="389"/>
      <c r="D112" s="109">
        <f>SUM(D111)</f>
        <v>0</v>
      </c>
    </row>
    <row r="113" spans="1:4" ht="12.75">
      <c r="A113" s="100"/>
      <c r="B113" s="100"/>
      <c r="C113" s="100"/>
      <c r="D113" s="101"/>
    </row>
    <row r="114" spans="1:4" ht="15.75" customHeight="1">
      <c r="A114" s="384" t="s">
        <v>156</v>
      </c>
      <c r="B114" s="385"/>
      <c r="C114" s="385"/>
      <c r="D114" s="386"/>
    </row>
    <row r="115" spans="1:4" s="28" customFormat="1" ht="14.25" customHeight="1">
      <c r="A115" s="192" t="s">
        <v>16</v>
      </c>
      <c r="B115" s="193" t="s">
        <v>72</v>
      </c>
      <c r="C115" s="192"/>
      <c r="D115" s="194">
        <v>0</v>
      </c>
    </row>
    <row r="116" spans="1:4" ht="12.75" customHeight="1">
      <c r="A116" s="387" t="s">
        <v>15</v>
      </c>
      <c r="B116" s="388"/>
      <c r="C116" s="389"/>
      <c r="D116" s="130">
        <f>SUM(D115)</f>
        <v>0</v>
      </c>
    </row>
    <row r="117" spans="1:4" ht="12.75">
      <c r="A117" s="100"/>
      <c r="B117" s="100"/>
      <c r="C117" s="100"/>
      <c r="D117" s="101"/>
    </row>
  </sheetData>
  <sheetProtection/>
  <mergeCells count="26">
    <mergeCell ref="A5:D5"/>
    <mergeCell ref="A20:C20"/>
    <mergeCell ref="A22:D22"/>
    <mergeCell ref="A37:D37"/>
    <mergeCell ref="A44:B44"/>
    <mergeCell ref="A97:D97"/>
    <mergeCell ref="A48:B48"/>
    <mergeCell ref="A55:B55"/>
    <mergeCell ref="A35:C35"/>
    <mergeCell ref="A63:C63"/>
    <mergeCell ref="A42:C42"/>
    <mergeCell ref="A67:C67"/>
    <mergeCell ref="A76:D76"/>
    <mergeCell ref="A80:D80"/>
    <mergeCell ref="A95:C95"/>
    <mergeCell ref="A101:B101"/>
    <mergeCell ref="A69:D69"/>
    <mergeCell ref="A71:C71"/>
    <mergeCell ref="A114:D114"/>
    <mergeCell ref="A116:C116"/>
    <mergeCell ref="A106:B106"/>
    <mergeCell ref="A65:D65"/>
    <mergeCell ref="A86:C86"/>
    <mergeCell ref="A88:D88"/>
    <mergeCell ref="A110:D110"/>
    <mergeCell ref="A112:C112"/>
  </mergeCells>
  <printOptions horizontalCentered="1"/>
  <pageMargins left="0.7480314960629921" right="0.1968503937007874" top="0.1968503937007874" bottom="0.1968503937007874" header="0.5118110236220472" footer="0"/>
  <pageSetup fitToHeight="2" fitToWidth="1" horizontalDpi="600" verticalDpi="600" orientation="portrait" paperSize="9" scale="93" r:id="rId1"/>
  <rowBreaks count="1" manualBreakCount="1">
    <brk id="6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SheetLayoutView="70" zoomScalePageLayoutView="0" workbookViewId="0" topLeftCell="A1">
      <pane ySplit="6" topLeftCell="A7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4.57421875" style="225" customWidth="1"/>
    <col min="2" max="2" width="21.28125" style="225" customWidth="1"/>
    <col min="3" max="3" width="15.28125" style="245" customWidth="1"/>
    <col min="4" max="4" width="24.140625" style="225" customWidth="1"/>
    <col min="5" max="5" width="11.421875" style="225" customWidth="1"/>
    <col min="6" max="6" width="23.7109375" style="246" customWidth="1"/>
    <col min="7" max="7" width="9.7109375" style="246" customWidth="1"/>
    <col min="8" max="8" width="13.00390625" style="225" customWidth="1"/>
    <col min="9" max="9" width="14.140625" style="246" customWidth="1"/>
    <col min="10" max="10" width="9.28125" style="246" customWidth="1"/>
    <col min="11" max="11" width="23.7109375" style="225" customWidth="1"/>
    <col min="12" max="15" width="14.7109375" style="225" customWidth="1"/>
    <col min="16" max="16" width="26.7109375" style="225" customWidth="1"/>
    <col min="17" max="16384" width="9.140625" style="225" customWidth="1"/>
  </cols>
  <sheetData>
    <row r="1" spans="1:15" s="219" customFormat="1" ht="12.75">
      <c r="A1" s="218"/>
      <c r="C1" s="220"/>
      <c r="F1" s="221"/>
      <c r="G1" s="221"/>
      <c r="I1" s="221"/>
      <c r="J1" s="221"/>
      <c r="O1" s="247" t="s">
        <v>18</v>
      </c>
    </row>
    <row r="2" spans="1:10" s="219" customFormat="1" ht="12.75">
      <c r="A2" s="218"/>
      <c r="C2" s="220"/>
      <c r="F2" s="221"/>
      <c r="G2" s="221"/>
      <c r="I2" s="221"/>
      <c r="J2" s="221"/>
    </row>
    <row r="3" spans="1:15" s="219" customFormat="1" ht="12.75">
      <c r="A3" s="420" t="s">
        <v>14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</row>
    <row r="4" spans="1:15" s="219" customFormat="1" ht="12.75" customHeight="1">
      <c r="A4" s="421" t="s">
        <v>6</v>
      </c>
      <c r="B4" s="421" t="s">
        <v>7</v>
      </c>
      <c r="C4" s="421" t="s">
        <v>19</v>
      </c>
      <c r="D4" s="421" t="s">
        <v>8</v>
      </c>
      <c r="E4" s="425" t="s">
        <v>9</v>
      </c>
      <c r="F4" s="421" t="s">
        <v>22</v>
      </c>
      <c r="G4" s="421" t="s">
        <v>10</v>
      </c>
      <c r="H4" s="421" t="s">
        <v>35</v>
      </c>
      <c r="I4" s="421" t="s">
        <v>20</v>
      </c>
      <c r="J4" s="421" t="s">
        <v>21</v>
      </c>
      <c r="K4" s="422" t="s">
        <v>296</v>
      </c>
      <c r="L4" s="421" t="s">
        <v>44</v>
      </c>
      <c r="M4" s="421"/>
      <c r="N4" s="421" t="s">
        <v>30</v>
      </c>
      <c r="O4" s="421"/>
    </row>
    <row r="5" spans="1:17" s="219" customFormat="1" ht="27.75" customHeight="1">
      <c r="A5" s="421"/>
      <c r="B5" s="421"/>
      <c r="C5" s="421"/>
      <c r="D5" s="421"/>
      <c r="E5" s="425"/>
      <c r="F5" s="421"/>
      <c r="G5" s="421"/>
      <c r="H5" s="421"/>
      <c r="I5" s="421"/>
      <c r="J5" s="421"/>
      <c r="K5" s="423"/>
      <c r="L5" s="421"/>
      <c r="M5" s="421"/>
      <c r="N5" s="421"/>
      <c r="O5" s="421"/>
      <c r="P5" s="222"/>
      <c r="Q5" s="222"/>
    </row>
    <row r="6" spans="1:17" s="219" customFormat="1" ht="13.5" customHeight="1">
      <c r="A6" s="421"/>
      <c r="B6" s="421"/>
      <c r="C6" s="421"/>
      <c r="D6" s="421"/>
      <c r="E6" s="425"/>
      <c r="F6" s="421"/>
      <c r="G6" s="421"/>
      <c r="H6" s="421"/>
      <c r="I6" s="421"/>
      <c r="J6" s="421"/>
      <c r="K6" s="424"/>
      <c r="L6" s="223" t="s">
        <v>11</v>
      </c>
      <c r="M6" s="223" t="s">
        <v>12</v>
      </c>
      <c r="N6" s="223" t="s">
        <v>11</v>
      </c>
      <c r="O6" s="223" t="s">
        <v>12</v>
      </c>
      <c r="P6" s="222"/>
      <c r="Q6" s="222"/>
    </row>
    <row r="7" spans="1:16" ht="12.75" customHeight="1">
      <c r="A7" s="417" t="s">
        <v>210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224"/>
    </row>
    <row r="8" spans="1:16" ht="47.25" customHeight="1">
      <c r="A8" s="226" t="s">
        <v>16</v>
      </c>
      <c r="B8" s="227" t="s">
        <v>122</v>
      </c>
      <c r="C8" s="226" t="s">
        <v>123</v>
      </c>
      <c r="D8" s="226" t="s">
        <v>124</v>
      </c>
      <c r="E8" s="226" t="s">
        <v>125</v>
      </c>
      <c r="F8" s="226" t="s">
        <v>126</v>
      </c>
      <c r="G8" s="226">
        <v>6374</v>
      </c>
      <c r="H8" s="226" t="s">
        <v>127</v>
      </c>
      <c r="I8" s="226">
        <v>6</v>
      </c>
      <c r="J8" s="226">
        <v>2011</v>
      </c>
      <c r="K8" s="243" t="s">
        <v>227</v>
      </c>
      <c r="L8" s="227" t="s">
        <v>305</v>
      </c>
      <c r="M8" s="227" t="s">
        <v>306</v>
      </c>
      <c r="N8" s="227"/>
      <c r="O8" s="227"/>
      <c r="P8" s="229"/>
    </row>
    <row r="9" spans="1:16" ht="47.25" customHeight="1">
      <c r="A9" s="227" t="s">
        <v>27</v>
      </c>
      <c r="B9" s="227" t="s">
        <v>172</v>
      </c>
      <c r="C9" s="227" t="s">
        <v>128</v>
      </c>
      <c r="D9" s="227">
        <v>5114612</v>
      </c>
      <c r="E9" s="227" t="s">
        <v>129</v>
      </c>
      <c r="F9" s="227" t="s">
        <v>126</v>
      </c>
      <c r="G9" s="227">
        <v>6842</v>
      </c>
      <c r="H9" s="227" t="s">
        <v>130</v>
      </c>
      <c r="I9" s="227">
        <v>6</v>
      </c>
      <c r="J9" s="227">
        <v>1985</v>
      </c>
      <c r="K9" s="228" t="s">
        <v>297</v>
      </c>
      <c r="L9" s="227" t="s">
        <v>307</v>
      </c>
      <c r="M9" s="227" t="s">
        <v>308</v>
      </c>
      <c r="N9" s="227" t="s">
        <v>282</v>
      </c>
      <c r="O9" s="227" t="s">
        <v>283</v>
      </c>
      <c r="P9" s="248" t="s">
        <v>211</v>
      </c>
    </row>
    <row r="10" spans="1:16" ht="47.25" customHeight="1">
      <c r="A10" s="227" t="s">
        <v>28</v>
      </c>
      <c r="B10" s="227" t="s">
        <v>131</v>
      </c>
      <c r="C10" s="227" t="s">
        <v>132</v>
      </c>
      <c r="D10" s="227">
        <v>161558</v>
      </c>
      <c r="E10" s="227" t="s">
        <v>133</v>
      </c>
      <c r="F10" s="227" t="s">
        <v>126</v>
      </c>
      <c r="G10" s="227">
        <v>6170</v>
      </c>
      <c r="H10" s="227" t="s">
        <v>134</v>
      </c>
      <c r="I10" s="227">
        <v>10</v>
      </c>
      <c r="J10" s="227">
        <v>1978</v>
      </c>
      <c r="K10" s="228" t="s">
        <v>298</v>
      </c>
      <c r="L10" s="227" t="s">
        <v>284</v>
      </c>
      <c r="M10" s="227" t="s">
        <v>285</v>
      </c>
      <c r="N10" s="227" t="s">
        <v>286</v>
      </c>
      <c r="O10" s="227" t="s">
        <v>287</v>
      </c>
      <c r="P10" s="248" t="s">
        <v>211</v>
      </c>
    </row>
    <row r="11" spans="1:16" ht="47.25" customHeight="1">
      <c r="A11" s="227" t="s">
        <v>29</v>
      </c>
      <c r="B11" s="227" t="s">
        <v>135</v>
      </c>
      <c r="C11" s="231" t="s">
        <v>241</v>
      </c>
      <c r="D11" s="227">
        <v>21308</v>
      </c>
      <c r="E11" s="227" t="s">
        <v>136</v>
      </c>
      <c r="F11" s="227" t="s">
        <v>126</v>
      </c>
      <c r="G11" s="227">
        <v>21308</v>
      </c>
      <c r="H11" s="227" t="s">
        <v>137</v>
      </c>
      <c r="I11" s="227">
        <v>4</v>
      </c>
      <c r="J11" s="227">
        <v>1993</v>
      </c>
      <c r="K11" s="228" t="s">
        <v>299</v>
      </c>
      <c r="L11" s="227" t="s">
        <v>309</v>
      </c>
      <c r="M11" s="227" t="s">
        <v>310</v>
      </c>
      <c r="N11" s="227" t="s">
        <v>311</v>
      </c>
      <c r="O11" s="227" t="s">
        <v>312</v>
      </c>
      <c r="P11" s="248" t="s">
        <v>211</v>
      </c>
    </row>
    <row r="12" spans="1:16" ht="12.75" customHeight="1">
      <c r="A12" s="418" t="s">
        <v>173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224"/>
    </row>
    <row r="13" spans="1:16" ht="47.25" customHeight="1">
      <c r="A13" s="227" t="s">
        <v>16</v>
      </c>
      <c r="B13" s="227" t="s">
        <v>141</v>
      </c>
      <c r="C13" s="227" t="s">
        <v>143</v>
      </c>
      <c r="D13" s="227" t="s">
        <v>142</v>
      </c>
      <c r="E13" s="227" t="s">
        <v>174</v>
      </c>
      <c r="F13" s="227" t="s">
        <v>126</v>
      </c>
      <c r="G13" s="227">
        <v>1968</v>
      </c>
      <c r="H13" s="227" t="s">
        <v>144</v>
      </c>
      <c r="I13" s="227">
        <v>6</v>
      </c>
      <c r="J13" s="227">
        <v>1993</v>
      </c>
      <c r="K13" s="243" t="s">
        <v>227</v>
      </c>
      <c r="L13" s="227" t="s">
        <v>313</v>
      </c>
      <c r="M13" s="227" t="s">
        <v>314</v>
      </c>
      <c r="N13" s="227"/>
      <c r="O13" s="227"/>
      <c r="P13" s="229"/>
    </row>
    <row r="14" spans="1:16" ht="47.25" customHeight="1">
      <c r="A14" s="227" t="s">
        <v>27</v>
      </c>
      <c r="B14" s="227" t="s">
        <v>138</v>
      </c>
      <c r="C14" s="227">
        <v>244</v>
      </c>
      <c r="D14" s="227" t="s">
        <v>139</v>
      </c>
      <c r="E14" s="227" t="s">
        <v>213</v>
      </c>
      <c r="F14" s="227" t="s">
        <v>126</v>
      </c>
      <c r="G14" s="227">
        <v>6830</v>
      </c>
      <c r="H14" s="227" t="s">
        <v>140</v>
      </c>
      <c r="I14" s="227">
        <v>6</v>
      </c>
      <c r="J14" s="227">
        <v>1987</v>
      </c>
      <c r="K14" s="228">
        <v>15770</v>
      </c>
      <c r="L14" s="227" t="s">
        <v>307</v>
      </c>
      <c r="M14" s="227" t="s">
        <v>308</v>
      </c>
      <c r="N14" s="227" t="s">
        <v>311</v>
      </c>
      <c r="O14" s="227" t="s">
        <v>312</v>
      </c>
      <c r="P14" s="248" t="s">
        <v>212</v>
      </c>
    </row>
    <row r="15" spans="1:16" ht="12.75" customHeight="1">
      <c r="A15" s="418" t="s">
        <v>50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224"/>
    </row>
    <row r="16" spans="1:16" ht="47.25" customHeight="1">
      <c r="A16" s="227"/>
      <c r="B16" s="232" t="s">
        <v>72</v>
      </c>
      <c r="C16" s="227"/>
      <c r="D16" s="227"/>
      <c r="E16" s="233"/>
      <c r="F16" s="227"/>
      <c r="G16" s="234"/>
      <c r="H16" s="235"/>
      <c r="I16" s="234"/>
      <c r="J16" s="227"/>
      <c r="K16" s="227"/>
      <c r="L16" s="230"/>
      <c r="M16" s="230"/>
      <c r="N16" s="230"/>
      <c r="O16" s="230"/>
      <c r="P16" s="224"/>
    </row>
    <row r="17" spans="1:16" ht="12.75">
      <c r="A17" s="415" t="s">
        <v>262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224"/>
    </row>
    <row r="18" spans="1:16" ht="48" customHeight="1">
      <c r="A18" s="236"/>
      <c r="B18" s="240" t="s">
        <v>72</v>
      </c>
      <c r="C18" s="238"/>
      <c r="D18" s="237"/>
      <c r="E18" s="237"/>
      <c r="F18" s="236"/>
      <c r="G18" s="236"/>
      <c r="H18" s="237"/>
      <c r="I18" s="236"/>
      <c r="J18" s="236"/>
      <c r="K18" s="237"/>
      <c r="L18" s="239"/>
      <c r="M18" s="239"/>
      <c r="N18" s="239"/>
      <c r="O18" s="239"/>
      <c r="P18" s="224"/>
    </row>
    <row r="19" spans="1:16" ht="12.75">
      <c r="A19" s="419" t="s">
        <v>54</v>
      </c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6"/>
      <c r="P19" s="224"/>
    </row>
    <row r="20" spans="1:16" ht="48" customHeight="1">
      <c r="A20" s="236"/>
      <c r="B20" s="240" t="s">
        <v>72</v>
      </c>
      <c r="C20" s="238"/>
      <c r="D20" s="237"/>
      <c r="E20" s="237"/>
      <c r="F20" s="236"/>
      <c r="G20" s="236"/>
      <c r="H20" s="237"/>
      <c r="I20" s="236"/>
      <c r="J20" s="236"/>
      <c r="K20" s="237"/>
      <c r="L20" s="239"/>
      <c r="M20" s="239"/>
      <c r="N20" s="238"/>
      <c r="O20" s="238"/>
      <c r="P20" s="224"/>
    </row>
    <row r="21" spans="1:16" ht="12.75">
      <c r="A21" s="419" t="s">
        <v>57</v>
      </c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6"/>
      <c r="P21" s="224"/>
    </row>
    <row r="22" spans="1:16" ht="48" customHeight="1">
      <c r="A22" s="236"/>
      <c r="B22" s="240" t="s">
        <v>72</v>
      </c>
      <c r="C22" s="238"/>
      <c r="D22" s="237"/>
      <c r="E22" s="237"/>
      <c r="F22" s="236"/>
      <c r="G22" s="236"/>
      <c r="H22" s="237"/>
      <c r="I22" s="236"/>
      <c r="J22" s="236"/>
      <c r="K22" s="237"/>
      <c r="L22" s="239"/>
      <c r="M22" s="239"/>
      <c r="N22" s="239"/>
      <c r="O22" s="239"/>
      <c r="P22" s="224"/>
    </row>
    <row r="23" spans="1:16" ht="12.75">
      <c r="A23" s="415" t="s">
        <v>61</v>
      </c>
      <c r="B23" s="415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224"/>
    </row>
    <row r="24" spans="1:16" ht="48" customHeight="1">
      <c r="A24" s="237"/>
      <c r="B24" s="240" t="s">
        <v>72</v>
      </c>
      <c r="C24" s="238"/>
      <c r="D24" s="237"/>
      <c r="E24" s="237"/>
      <c r="F24" s="236"/>
      <c r="G24" s="236"/>
      <c r="H24" s="237"/>
      <c r="I24" s="236"/>
      <c r="J24" s="236"/>
      <c r="K24" s="237"/>
      <c r="L24" s="237"/>
      <c r="M24" s="237"/>
      <c r="N24" s="237"/>
      <c r="O24" s="237"/>
      <c r="P24" s="224"/>
    </row>
    <row r="25" spans="1:16" ht="12.75">
      <c r="A25" s="415" t="s">
        <v>221</v>
      </c>
      <c r="B25" s="415"/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224"/>
    </row>
    <row r="26" spans="1:16" ht="48" customHeight="1">
      <c r="A26" s="237"/>
      <c r="B26" s="240" t="s">
        <v>72</v>
      </c>
      <c r="C26" s="238"/>
      <c r="D26" s="237"/>
      <c r="E26" s="237"/>
      <c r="F26" s="236"/>
      <c r="G26" s="236"/>
      <c r="H26" s="237"/>
      <c r="I26" s="236"/>
      <c r="J26" s="236"/>
      <c r="K26" s="237"/>
      <c r="L26" s="237"/>
      <c r="M26" s="237"/>
      <c r="N26" s="237"/>
      <c r="O26" s="237"/>
      <c r="P26" s="224"/>
    </row>
    <row r="27" spans="1:16" ht="12.75">
      <c r="A27" s="415" t="s">
        <v>156</v>
      </c>
      <c r="B27" s="415"/>
      <c r="C27" s="415"/>
      <c r="D27" s="415"/>
      <c r="E27" s="415"/>
      <c r="F27" s="415"/>
      <c r="G27" s="415"/>
      <c r="H27" s="415"/>
      <c r="I27" s="415"/>
      <c r="J27" s="415"/>
      <c r="K27" s="415"/>
      <c r="L27" s="415"/>
      <c r="M27" s="415"/>
      <c r="N27" s="415"/>
      <c r="O27" s="416"/>
      <c r="P27" s="241"/>
    </row>
    <row r="28" spans="1:16" ht="48" customHeight="1">
      <c r="A28" s="227">
        <v>1</v>
      </c>
      <c r="B28" s="234" t="s">
        <v>159</v>
      </c>
      <c r="C28" s="227" t="s">
        <v>185</v>
      </c>
      <c r="D28" s="234" t="s">
        <v>186</v>
      </c>
      <c r="E28" s="234" t="s">
        <v>187</v>
      </c>
      <c r="F28" s="234" t="s">
        <v>184</v>
      </c>
      <c r="G28" s="234">
        <v>1248</v>
      </c>
      <c r="H28" s="234" t="s">
        <v>188</v>
      </c>
      <c r="I28" s="234">
        <v>5</v>
      </c>
      <c r="J28" s="234">
        <v>2005</v>
      </c>
      <c r="K28" s="243" t="s">
        <v>227</v>
      </c>
      <c r="L28" s="227" t="s">
        <v>288</v>
      </c>
      <c r="M28" s="227" t="s">
        <v>290</v>
      </c>
      <c r="N28" s="227"/>
      <c r="O28" s="227"/>
      <c r="P28" s="241"/>
    </row>
    <row r="29" spans="1:16" ht="48" customHeight="1">
      <c r="A29" s="234">
        <v>2</v>
      </c>
      <c r="B29" s="227" t="s">
        <v>223</v>
      </c>
      <c r="C29" s="242" t="s">
        <v>224</v>
      </c>
      <c r="D29" s="235" t="s">
        <v>225</v>
      </c>
      <c r="E29" s="234" t="s">
        <v>222</v>
      </c>
      <c r="F29" s="234" t="s">
        <v>226</v>
      </c>
      <c r="G29" s="243" t="s">
        <v>227</v>
      </c>
      <c r="H29" s="235" t="s">
        <v>228</v>
      </c>
      <c r="I29" s="243" t="s">
        <v>227</v>
      </c>
      <c r="J29" s="234">
        <v>2009</v>
      </c>
      <c r="K29" s="243" t="s">
        <v>227</v>
      </c>
      <c r="L29" s="249" t="s">
        <v>291</v>
      </c>
      <c r="M29" s="249" t="s">
        <v>292</v>
      </c>
      <c r="N29" s="235"/>
      <c r="O29" s="235"/>
      <c r="P29" s="244"/>
    </row>
    <row r="30" spans="1:16" ht="48" customHeight="1">
      <c r="A30" s="234">
        <v>3</v>
      </c>
      <c r="B30" s="227" t="s">
        <v>229</v>
      </c>
      <c r="C30" s="242" t="s">
        <v>230</v>
      </c>
      <c r="D30" s="235" t="s">
        <v>231</v>
      </c>
      <c r="E30" s="234" t="s">
        <v>189</v>
      </c>
      <c r="F30" s="234" t="s">
        <v>226</v>
      </c>
      <c r="G30" s="243" t="s">
        <v>227</v>
      </c>
      <c r="H30" s="235" t="s">
        <v>232</v>
      </c>
      <c r="I30" s="243" t="s">
        <v>227</v>
      </c>
      <c r="J30" s="234">
        <v>2006</v>
      </c>
      <c r="K30" s="243" t="s">
        <v>227</v>
      </c>
      <c r="L30" s="249" t="s">
        <v>293</v>
      </c>
      <c r="M30" s="249" t="s">
        <v>294</v>
      </c>
      <c r="N30" s="235"/>
      <c r="O30" s="235"/>
      <c r="P30" s="244"/>
    </row>
    <row r="31" spans="1:16" ht="48" customHeight="1">
      <c r="A31" s="234">
        <v>4</v>
      </c>
      <c r="B31" s="227" t="s">
        <v>135</v>
      </c>
      <c r="C31" s="227">
        <v>325</v>
      </c>
      <c r="D31" s="235" t="s">
        <v>233</v>
      </c>
      <c r="E31" s="234" t="s">
        <v>234</v>
      </c>
      <c r="F31" s="227" t="s">
        <v>235</v>
      </c>
      <c r="G31" s="243">
        <v>11100</v>
      </c>
      <c r="H31" s="235" t="s">
        <v>236</v>
      </c>
      <c r="I31" s="243">
        <v>2</v>
      </c>
      <c r="J31" s="234">
        <v>1989</v>
      </c>
      <c r="K31" s="243" t="s">
        <v>227</v>
      </c>
      <c r="L31" s="249" t="s">
        <v>295</v>
      </c>
      <c r="M31" s="227" t="s">
        <v>289</v>
      </c>
      <c r="N31" s="235"/>
      <c r="O31" s="235"/>
      <c r="P31" s="244"/>
    </row>
  </sheetData>
  <sheetProtection/>
  <mergeCells count="23">
    <mergeCell ref="A4:A6"/>
    <mergeCell ref="E4:E6"/>
    <mergeCell ref="A21:O21"/>
    <mergeCell ref="A23:O23"/>
    <mergeCell ref="A25:O25"/>
    <mergeCell ref="G4:G6"/>
    <mergeCell ref="B4:B6"/>
    <mergeCell ref="A3:O3"/>
    <mergeCell ref="I4:I6"/>
    <mergeCell ref="J4:J6"/>
    <mergeCell ref="L4:M5"/>
    <mergeCell ref="N4:O5"/>
    <mergeCell ref="H4:H6"/>
    <mergeCell ref="D4:D6"/>
    <mergeCell ref="C4:C6"/>
    <mergeCell ref="F4:F6"/>
    <mergeCell ref="K4:K6"/>
    <mergeCell ref="A27:O27"/>
    <mergeCell ref="A7:O7"/>
    <mergeCell ref="A12:O12"/>
    <mergeCell ref="A15:O15"/>
    <mergeCell ref="A17:O17"/>
    <mergeCell ref="A19:O19"/>
  </mergeCells>
  <printOptions/>
  <pageMargins left="0.31496062992125984" right="0.2755905511811024" top="0.5118110236220472" bottom="0.15748031496062992" header="0.31496062992125984" footer="0.03937007874015748"/>
  <pageSetup fitToHeight="1" fitToWidth="1" horizontalDpi="300" verticalDpi="300" orientation="landscape" paperSize="9" scale="51" r:id="rId1"/>
  <ignoredErrors>
    <ignoredError sqref="C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B1">
      <selection activeCell="D4" sqref="D4"/>
    </sheetView>
  </sheetViews>
  <sheetFormatPr defaultColWidth="9.140625" defaultRowHeight="12.75"/>
  <cols>
    <col min="2" max="2" width="6.140625" style="0" customWidth="1"/>
    <col min="3" max="3" width="30.57421875" style="0" customWidth="1"/>
    <col min="4" max="4" width="22.8515625" style="18" customWidth="1"/>
    <col min="5" max="6" width="20.8515625" style="18" customWidth="1"/>
    <col min="7" max="7" width="20.8515625" style="0" customWidth="1"/>
    <col min="8" max="8" width="15.140625" style="0" customWidth="1"/>
  </cols>
  <sheetData>
    <row r="1" spans="4:7" ht="12.75">
      <c r="D1" s="360"/>
      <c r="E1" s="360"/>
      <c r="F1" s="360" t="s">
        <v>175</v>
      </c>
      <c r="G1" s="360"/>
    </row>
    <row r="2" ht="12.75">
      <c r="G2" s="20"/>
    </row>
    <row r="3" spans="2:7" s="2" customFormat="1" ht="51">
      <c r="B3" s="41" t="s">
        <v>6</v>
      </c>
      <c r="C3" s="113" t="s">
        <v>41</v>
      </c>
      <c r="D3" s="42" t="s">
        <v>42</v>
      </c>
      <c r="E3" s="42" t="s">
        <v>43</v>
      </c>
      <c r="F3" s="42" t="s">
        <v>197</v>
      </c>
      <c r="G3" s="42" t="s">
        <v>198</v>
      </c>
    </row>
    <row r="4" spans="1:7" s="2" customFormat="1" ht="32.25" customHeight="1">
      <c r="A4" s="195"/>
      <c r="B4" s="196" t="s">
        <v>16</v>
      </c>
      <c r="C4" s="282" t="s">
        <v>37</v>
      </c>
      <c r="D4" s="198">
        <v>148897.64</v>
      </c>
      <c r="E4" s="198">
        <v>0</v>
      </c>
      <c r="F4" s="199">
        <v>0</v>
      </c>
      <c r="G4" s="199">
        <v>4487942.45</v>
      </c>
    </row>
    <row r="5" spans="1:7" s="2" customFormat="1" ht="32.25" customHeight="1">
      <c r="A5" s="195"/>
      <c r="B5" s="196" t="s">
        <v>27</v>
      </c>
      <c r="C5" s="197" t="s">
        <v>47</v>
      </c>
      <c r="D5" s="198">
        <v>218030.54</v>
      </c>
      <c r="E5" s="198">
        <v>1258</v>
      </c>
      <c r="F5" s="199">
        <v>0</v>
      </c>
      <c r="G5" s="199">
        <v>0</v>
      </c>
    </row>
    <row r="6" spans="1:7" s="2" customFormat="1" ht="32.25" customHeight="1">
      <c r="A6" s="195"/>
      <c r="B6" s="196" t="s">
        <v>28</v>
      </c>
      <c r="C6" s="197" t="s">
        <v>254</v>
      </c>
      <c r="D6" s="198">
        <v>218096.06</v>
      </c>
      <c r="E6" s="198">
        <v>5000</v>
      </c>
      <c r="F6" s="199">
        <v>0</v>
      </c>
      <c r="G6" s="199">
        <v>0</v>
      </c>
    </row>
    <row r="7" spans="1:7" s="2" customFormat="1" ht="32.25" customHeight="1">
      <c r="A7" s="195"/>
      <c r="B7" s="196" t="s">
        <v>29</v>
      </c>
      <c r="C7" s="197" t="s">
        <v>59</v>
      </c>
      <c r="D7" s="198">
        <v>103043.36</v>
      </c>
      <c r="E7" s="198">
        <v>9927.03</v>
      </c>
      <c r="F7" s="199">
        <v>0</v>
      </c>
      <c r="G7" s="199">
        <v>0</v>
      </c>
    </row>
    <row r="8" spans="1:7" s="2" customFormat="1" ht="32.25" customHeight="1">
      <c r="A8" s="195"/>
      <c r="B8" s="196" t="s">
        <v>31</v>
      </c>
      <c r="C8" s="197" t="s">
        <v>170</v>
      </c>
      <c r="D8" s="198">
        <v>180900.76</v>
      </c>
      <c r="E8" s="198">
        <v>10000</v>
      </c>
      <c r="F8" s="199">
        <v>0</v>
      </c>
      <c r="G8" s="199">
        <v>0</v>
      </c>
    </row>
    <row r="9" spans="1:7" s="2" customFormat="1" ht="32.25" customHeight="1">
      <c r="A9" s="195"/>
      <c r="B9" s="196" t="s">
        <v>32</v>
      </c>
      <c r="C9" s="197" t="s">
        <v>60</v>
      </c>
      <c r="D9" s="198">
        <v>6683.8</v>
      </c>
      <c r="E9" s="198">
        <v>0</v>
      </c>
      <c r="F9" s="199">
        <v>0</v>
      </c>
      <c r="G9" s="199">
        <v>0</v>
      </c>
    </row>
    <row r="10" spans="1:7" s="2" customFormat="1" ht="58.5" customHeight="1">
      <c r="A10" s="195"/>
      <c r="B10" s="196" t="s">
        <v>33</v>
      </c>
      <c r="C10" s="197" t="s">
        <v>220</v>
      </c>
      <c r="D10" s="199">
        <v>0</v>
      </c>
      <c r="E10" s="199">
        <v>0</v>
      </c>
      <c r="F10" s="199">
        <v>0</v>
      </c>
      <c r="G10" s="199">
        <v>0</v>
      </c>
    </row>
    <row r="11" spans="1:7" s="2" customFormat="1" ht="32.25" customHeight="1">
      <c r="A11" s="195"/>
      <c r="B11" s="196" t="s">
        <v>102</v>
      </c>
      <c r="C11" s="197" t="s">
        <v>157</v>
      </c>
      <c r="D11" s="198">
        <v>200000</v>
      </c>
      <c r="E11" s="198">
        <v>0</v>
      </c>
      <c r="F11" s="199">
        <v>1150017.18</v>
      </c>
      <c r="G11" s="199">
        <v>0</v>
      </c>
    </row>
    <row r="12" spans="2:7" s="2" customFormat="1" ht="32.25" customHeight="1">
      <c r="B12" s="43"/>
      <c r="C12" s="41" t="s">
        <v>15</v>
      </c>
      <c r="D12" s="44">
        <f>SUM(D4:D11)</f>
        <v>1075652.1600000001</v>
      </c>
      <c r="E12" s="44">
        <f>SUM(E4:E11)</f>
        <v>26185.03</v>
      </c>
      <c r="F12" s="44">
        <f>SUM(F4:F11)</f>
        <v>1150017.18</v>
      </c>
      <c r="G12" s="44">
        <f>SUM(G4:G11)</f>
        <v>4487942.45</v>
      </c>
    </row>
    <row r="15" ht="12.75">
      <c r="C15" s="18"/>
    </row>
    <row r="39" ht="12.75">
      <c r="H39" s="25"/>
    </row>
    <row r="49" ht="12.75">
      <c r="A49" s="426"/>
    </row>
    <row r="50" ht="12.75">
      <c r="A50" s="426"/>
    </row>
    <row r="51" ht="12.75">
      <c r="A51" s="426"/>
    </row>
    <row r="67" ht="15">
      <c r="H67" s="19"/>
    </row>
  </sheetData>
  <sheetProtection/>
  <mergeCells count="3">
    <mergeCell ref="A49:A51"/>
    <mergeCell ref="D1:E1"/>
    <mergeCell ref="F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1"/>
  <sheetViews>
    <sheetView zoomScalePageLayoutView="0" workbookViewId="0" topLeftCell="A1">
      <selection activeCell="B25" sqref="B25"/>
    </sheetView>
  </sheetViews>
  <sheetFormatPr defaultColWidth="9.140625" defaultRowHeight="12.75"/>
  <cols>
    <col min="3" max="3" width="15.7109375" style="0" customWidth="1"/>
    <col min="4" max="4" width="29.57421875" style="0" customWidth="1"/>
    <col min="5" max="5" width="17.140625" style="0" customWidth="1"/>
    <col min="6" max="6" width="33.421875" style="0" customWidth="1"/>
  </cols>
  <sheetData>
    <row r="1" spans="5:6" ht="12.75">
      <c r="E1" s="360" t="s">
        <v>334</v>
      </c>
      <c r="F1" s="360"/>
    </row>
    <row r="3" ht="12.75">
      <c r="B3" s="333" t="s">
        <v>335</v>
      </c>
    </row>
    <row r="5" spans="2:6" ht="25.5">
      <c r="B5" s="334" t="s">
        <v>329</v>
      </c>
      <c r="C5" s="334" t="s">
        <v>330</v>
      </c>
      <c r="D5" s="335" t="s">
        <v>331</v>
      </c>
      <c r="E5" s="427" t="s">
        <v>336</v>
      </c>
      <c r="F5" s="428"/>
    </row>
    <row r="6" spans="2:6" ht="12.75">
      <c r="B6" s="319">
        <v>2012</v>
      </c>
      <c r="C6" s="334" t="s">
        <v>339</v>
      </c>
      <c r="D6" s="335" t="s">
        <v>339</v>
      </c>
      <c r="E6" s="427" t="s">
        <v>339</v>
      </c>
      <c r="F6" s="428"/>
    </row>
    <row r="7" spans="2:6" ht="12.75">
      <c r="B7" s="319">
        <v>2011</v>
      </c>
      <c r="C7" s="334" t="s">
        <v>339</v>
      </c>
      <c r="D7" s="335" t="s">
        <v>339</v>
      </c>
      <c r="E7" s="427" t="s">
        <v>339</v>
      </c>
      <c r="F7" s="428"/>
    </row>
    <row r="8" spans="2:6" ht="12.75">
      <c r="B8" s="334">
        <v>2010</v>
      </c>
      <c r="C8" s="334" t="s">
        <v>339</v>
      </c>
      <c r="D8" s="335" t="s">
        <v>339</v>
      </c>
      <c r="E8" s="427" t="s">
        <v>339</v>
      </c>
      <c r="F8" s="428"/>
    </row>
    <row r="9" spans="2:6" ht="32.25" customHeight="1">
      <c r="B9" s="430">
        <v>2009</v>
      </c>
      <c r="C9" s="334">
        <v>1</v>
      </c>
      <c r="D9" s="335">
        <v>848.9</v>
      </c>
      <c r="E9" s="427" t="s">
        <v>338</v>
      </c>
      <c r="F9" s="428"/>
    </row>
    <row r="10" spans="2:6" ht="29.25" customHeight="1">
      <c r="B10" s="430"/>
      <c r="C10" s="334">
        <v>1</v>
      </c>
      <c r="D10" s="336">
        <v>700</v>
      </c>
      <c r="E10" s="427" t="s">
        <v>337</v>
      </c>
      <c r="F10" s="428"/>
    </row>
    <row r="13" spans="2:6" ht="12.75">
      <c r="B13" s="429" t="s">
        <v>332</v>
      </c>
      <c r="C13" s="429"/>
      <c r="D13" s="429"/>
      <c r="E13" s="429"/>
      <c r="F13" s="429"/>
    </row>
    <row r="14" spans="2:6" ht="12.75">
      <c r="B14" s="320" t="s">
        <v>315</v>
      </c>
      <c r="C14" s="321" t="s">
        <v>316</v>
      </c>
      <c r="D14" s="321" t="s">
        <v>317</v>
      </c>
      <c r="E14" s="321" t="s">
        <v>318</v>
      </c>
      <c r="F14" s="322" t="s">
        <v>319</v>
      </c>
    </row>
    <row r="15" spans="2:6" ht="25.5">
      <c r="B15" s="323">
        <v>1</v>
      </c>
      <c r="C15" s="324" t="s">
        <v>327</v>
      </c>
      <c r="D15" s="325" t="s">
        <v>320</v>
      </c>
      <c r="E15" s="326" t="s">
        <v>321</v>
      </c>
      <c r="F15" s="327">
        <v>360912.93</v>
      </c>
    </row>
    <row r="16" spans="2:6" ht="12.75">
      <c r="B16" s="28"/>
      <c r="C16" s="28"/>
      <c r="D16" s="28"/>
      <c r="E16" s="28"/>
      <c r="F16" s="28"/>
    </row>
    <row r="17" spans="2:6" ht="12.75">
      <c r="B17" s="28"/>
      <c r="C17" s="28"/>
      <c r="D17" s="28"/>
      <c r="E17" s="28"/>
      <c r="F17" s="28"/>
    </row>
    <row r="18" spans="2:6" ht="12.75">
      <c r="B18" s="429" t="s">
        <v>333</v>
      </c>
      <c r="C18" s="429"/>
      <c r="D18" s="429"/>
      <c r="E18" s="429"/>
      <c r="F18" s="429"/>
    </row>
    <row r="19" spans="2:6" ht="12.75">
      <c r="B19" s="328" t="s">
        <v>315</v>
      </c>
      <c r="C19" s="329" t="s">
        <v>316</v>
      </c>
      <c r="D19" s="329" t="s">
        <v>317</v>
      </c>
      <c r="E19" s="329" t="s">
        <v>318</v>
      </c>
      <c r="F19" s="330" t="s">
        <v>319</v>
      </c>
    </row>
    <row r="20" spans="2:6" ht="12.75">
      <c r="B20" s="331">
        <v>1</v>
      </c>
      <c r="C20" s="331" t="s">
        <v>328</v>
      </c>
      <c r="D20" s="331" t="s">
        <v>322</v>
      </c>
      <c r="E20" s="331" t="s">
        <v>323</v>
      </c>
      <c r="F20" s="332">
        <v>2112.99</v>
      </c>
    </row>
    <row r="21" spans="2:6" ht="12.75">
      <c r="B21" s="331">
        <v>2</v>
      </c>
      <c r="C21" s="331" t="s">
        <v>328</v>
      </c>
      <c r="D21" s="331" t="s">
        <v>322</v>
      </c>
      <c r="E21" s="331" t="s">
        <v>323</v>
      </c>
      <c r="F21" s="332">
        <v>300</v>
      </c>
    </row>
  </sheetData>
  <sheetProtection/>
  <mergeCells count="10">
    <mergeCell ref="E10:F10"/>
    <mergeCell ref="B13:F13"/>
    <mergeCell ref="B18:F18"/>
    <mergeCell ref="E1:F1"/>
    <mergeCell ref="B9:B10"/>
    <mergeCell ref="E5:F5"/>
    <mergeCell ref="E6:F6"/>
    <mergeCell ref="E7:F7"/>
    <mergeCell ref="E8:F8"/>
    <mergeCell ref="E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Magnus Broker</cp:lastModifiedBy>
  <cp:lastPrinted>2015-05-21T09:02:07Z</cp:lastPrinted>
  <dcterms:created xsi:type="dcterms:W3CDTF">2003-03-13T10:23:20Z</dcterms:created>
  <dcterms:modified xsi:type="dcterms:W3CDTF">2015-06-02T09:17:42Z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